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44.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docProps/app.xml" ContentType="application/vnd.openxmlformats-officedocument.extended-properties+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codeName="ThisWorkbook"/>
  <xr:revisionPtr revIDLastSave="0" documentId="13_ncr:1_{BD95E4B0-CA40-4383-9F69-420B29726E7E}" xr6:coauthVersionLast="47" xr6:coauthVersionMax="47" xr10:uidLastSave="{00000000-0000-0000-0000-000000000000}"/>
  <bookViews>
    <workbookView xWindow="-120" yWindow="-120" windowWidth="34080" windowHeight="22200" tabRatio="898" xr2:uid="{00000000-000D-0000-FFFF-FFFF00000000}"/>
  </bookViews>
  <sheets>
    <sheet name="Intro" sheetId="199" r:id="rId1"/>
    <sheet name="TableOfContents" sheetId="198" r:id="rId2"/>
    <sheet name="Table1" sheetId="200" r:id="rId3"/>
    <sheet name="Table2" sheetId="201" r:id="rId4"/>
    <sheet name="Table3" sheetId="202" r:id="rId5"/>
    <sheet name="Table4" sheetId="203" r:id="rId6"/>
    <sheet name="Table5" sheetId="204" r:id="rId7"/>
    <sheet name="Table6" sheetId="205" r:id="rId8"/>
    <sheet name="Table7" sheetId="206" r:id="rId9"/>
    <sheet name="Table8" sheetId="207" r:id="rId10"/>
    <sheet name="Table9" sheetId="208" r:id="rId11"/>
    <sheet name="Table10" sheetId="209" r:id="rId12"/>
    <sheet name="Table11" sheetId="210" r:id="rId13"/>
    <sheet name="Table12" sheetId="211" r:id="rId14"/>
    <sheet name="Table13" sheetId="212" r:id="rId15"/>
    <sheet name="Table14" sheetId="213" r:id="rId16"/>
    <sheet name="Table15" sheetId="214" r:id="rId17"/>
    <sheet name="Table16" sheetId="215" r:id="rId18"/>
    <sheet name="Table17" sheetId="216" r:id="rId19"/>
    <sheet name="Table18" sheetId="217" r:id="rId20"/>
    <sheet name="Table19" sheetId="218" r:id="rId21"/>
    <sheet name="Table20" sheetId="219" r:id="rId22"/>
    <sheet name="Table21" sheetId="220" r:id="rId23"/>
    <sheet name="Table22" sheetId="221" r:id="rId24"/>
    <sheet name="Table23" sheetId="222" r:id="rId25"/>
    <sheet name="Table24" sheetId="223" r:id="rId26"/>
    <sheet name="Table25" sheetId="224" r:id="rId27"/>
    <sheet name="Table26" sheetId="225" r:id="rId28"/>
    <sheet name="Table27" sheetId="226" r:id="rId29"/>
    <sheet name="Table28" sheetId="227" r:id="rId30"/>
    <sheet name="Table29" sheetId="228" r:id="rId31"/>
    <sheet name="Table30" sheetId="229" r:id="rId32"/>
    <sheet name="Table31" sheetId="230" r:id="rId33"/>
    <sheet name="Table32" sheetId="231" r:id="rId34"/>
    <sheet name="Table33" sheetId="232" r:id="rId35"/>
    <sheet name="Table34" sheetId="233" r:id="rId36"/>
    <sheet name="Table35" sheetId="234" r:id="rId37"/>
    <sheet name="Table36" sheetId="235" r:id="rId38"/>
    <sheet name="Table37" sheetId="236" r:id="rId39"/>
    <sheet name="Table38" sheetId="237" r:id="rId40"/>
    <sheet name="Table40" sheetId="239" r:id="rId41"/>
    <sheet name="Table39" sheetId="238" r:id="rId42"/>
    <sheet name="Table41" sheetId="240" r:id="rId43"/>
    <sheet name="Table42" sheetId="241" r:id="rId44"/>
    <sheet name="Table43" sheetId="242" r:id="rId45"/>
    <sheet name="Table44" sheetId="243" r:id="rId46"/>
    <sheet name="Table45" sheetId="244" r:id="rId47"/>
    <sheet name="Table46" sheetId="245" r:id="rId48"/>
    <sheet name="Table47" sheetId="246" r:id="rId49"/>
    <sheet name="Table48" sheetId="247" r:id="rId50"/>
    <sheet name="Table49" sheetId="248" r:id="rId51"/>
    <sheet name="Table50" sheetId="249" r:id="rId52"/>
    <sheet name="Table51" sheetId="250" r:id="rId53"/>
    <sheet name="Table52" sheetId="251" r:id="rId54"/>
    <sheet name="Table53" sheetId="252" r:id="rId55"/>
    <sheet name="Table54" sheetId="253" r:id="rId56"/>
    <sheet name="Table55" sheetId="254" r:id="rId57"/>
    <sheet name="Table56" sheetId="255" r:id="rId58"/>
    <sheet name="Table57" sheetId="256" r:id="rId59"/>
    <sheet name="Table58" sheetId="257" r:id="rId60"/>
    <sheet name="Table59" sheetId="258" r:id="rId61"/>
    <sheet name="Table60" sheetId="259" r:id="rId62"/>
    <sheet name="Table61" sheetId="260" r:id="rId63"/>
    <sheet name="Table62" sheetId="261" r:id="rId64"/>
    <sheet name="Table63" sheetId="262" r:id="rId65"/>
    <sheet name="Table64" sheetId="263" r:id="rId66"/>
    <sheet name="Table65" sheetId="264" r:id="rId67"/>
    <sheet name="Table66" sheetId="265" r:id="rId68"/>
    <sheet name="Table67" sheetId="266" r:id="rId69"/>
    <sheet name="Table68" sheetId="267" r:id="rId70"/>
    <sheet name="Table69" sheetId="268" r:id="rId71"/>
    <sheet name="Table70" sheetId="269" r:id="rId72"/>
    <sheet name="Table71" sheetId="270" r:id="rId73"/>
    <sheet name="Table72" sheetId="271" r:id="rId74"/>
    <sheet name="Table73" sheetId="272" r:id="rId75"/>
    <sheet name="Table74" sheetId="273" r:id="rId76"/>
    <sheet name="Table75" sheetId="274" r:id="rId77"/>
    <sheet name="Table76" sheetId="275" r:id="rId78"/>
    <sheet name="Table77" sheetId="276" r:id="rId79"/>
    <sheet name="Table78" sheetId="277" r:id="rId80"/>
    <sheet name="Table79" sheetId="278" r:id="rId81"/>
    <sheet name="Table80" sheetId="279" r:id="rId82"/>
    <sheet name="Table81" sheetId="280" r:id="rId83"/>
    <sheet name="Table82" sheetId="281" r:id="rId84"/>
    <sheet name="Table83" sheetId="282" r:id="rId85"/>
    <sheet name="Table84" sheetId="283" r:id="rId86"/>
    <sheet name="Table85" sheetId="284" r:id="rId87"/>
  </sheets>
  <definedNames>
    <definedName name="e_n">Intro!$A$2</definedName>
    <definedName name="e_n001">Intro!$A$5</definedName>
    <definedName name="e_n002">Intro!$A$6</definedName>
    <definedName name="e_n003">Intro!$A$7</definedName>
    <definedName name="e_n004">Intro!$A$8</definedName>
    <definedName name="e_n005">Intro!#REF!</definedName>
    <definedName name="e_p">Intro!$A$1</definedName>
    <definedName name="T_h001">TableOfContents!$A$3</definedName>
    <definedName name="T_h002">TableOfContents!$A$4</definedName>
    <definedName name="T_h003">TableOfContents!$A$5</definedName>
    <definedName name="T_h004">TableOfContents!$A$6</definedName>
    <definedName name="T_h005">TableOfContents!$A$7</definedName>
    <definedName name="T_h006">TableOfContents!$A$8</definedName>
    <definedName name="T_h007">TableOfContents!$A$9</definedName>
    <definedName name="T_h008">TableOfContents!$A$10</definedName>
    <definedName name="T_h009">TableOfContents!$A$11</definedName>
    <definedName name="T_h010">TableOfContents!$A$12</definedName>
    <definedName name="T_h011">TableOfContents!$A$13</definedName>
    <definedName name="T_h012">TableOfContents!$A$14</definedName>
    <definedName name="T_h013">TableOfContents!$A$15</definedName>
    <definedName name="T_h014">TableOfContents!$A$16</definedName>
    <definedName name="T_h015">TableOfContents!$A$17</definedName>
    <definedName name="T_h016">TableOfContents!$A$18</definedName>
    <definedName name="T_h017">TableOfContents!$A$19</definedName>
    <definedName name="T_h018">TableOfContents!$A$20</definedName>
    <definedName name="T_h019">TableOfContents!$A$21</definedName>
    <definedName name="T_h020">TableOfContents!$A$22</definedName>
    <definedName name="T_h021">TableOfContents!$A$23</definedName>
    <definedName name="T_h022">TableOfContents!$A$24</definedName>
    <definedName name="T_h023">TableOfContents!$A$25</definedName>
    <definedName name="T_h024">TableOfContents!$A$26</definedName>
    <definedName name="T_h025">TableOfContents!$A$27</definedName>
    <definedName name="T_h026">TableOfContents!$A$28</definedName>
    <definedName name="T_h027">TableOfContents!$A$29</definedName>
    <definedName name="T_h028">TableOfContents!$A$30</definedName>
    <definedName name="T_h029">TableOfContents!$A$31</definedName>
    <definedName name="T_h030">TableOfContents!$A$32</definedName>
    <definedName name="T_h031">TableOfContents!$A$33</definedName>
    <definedName name="T_h032">TableOfContents!$A$34</definedName>
    <definedName name="T_h033">TableOfContents!$A$35</definedName>
    <definedName name="T_h034">TableOfContents!$A$36</definedName>
    <definedName name="T_h035">TableOfContents!$A$37</definedName>
    <definedName name="T_h036">TableOfContents!$A$38</definedName>
    <definedName name="T_h037">TableOfContents!$A$39</definedName>
    <definedName name="T_h038">TableOfContents!$A$40</definedName>
    <definedName name="T_h039">TableOfContents!$A$41</definedName>
    <definedName name="T_h040">TableOfContents!$A$42</definedName>
    <definedName name="T_h041">TableOfContents!$A$43</definedName>
    <definedName name="T_h042">TableOfContents!$A$44</definedName>
    <definedName name="T_h043">TableOfContents!$A$45</definedName>
    <definedName name="T_h044">TableOfContents!$A$46</definedName>
    <definedName name="T_h045">TableOfContents!$A$47</definedName>
    <definedName name="T_h046">TableOfContents!$A$48</definedName>
    <definedName name="T_h047">TableOfContents!$A$49</definedName>
    <definedName name="T_h048">TableOfContents!$A$50</definedName>
    <definedName name="T_h049">TableOfContents!$A$51</definedName>
    <definedName name="T_h050">TableOfContents!$A$52</definedName>
    <definedName name="T_h051">TableOfContents!$A$53</definedName>
    <definedName name="T_h052">TableOfContents!$A$54</definedName>
    <definedName name="T_h053">TableOfContents!$A$55</definedName>
    <definedName name="T_h054">TableOfContents!$A$56</definedName>
    <definedName name="T_h055">TableOfContents!$A$57</definedName>
    <definedName name="T_h056">TableOfContents!$A$58</definedName>
    <definedName name="T_h057">TableOfContents!$A$59</definedName>
    <definedName name="T_h058">TableOfContents!$A$60</definedName>
    <definedName name="T_h059">TableOfContents!$A$61</definedName>
    <definedName name="T_h060">TableOfContents!$A$62</definedName>
    <definedName name="T_h061">TableOfContents!$A$63</definedName>
    <definedName name="T_h062">TableOfContents!$A$64</definedName>
    <definedName name="T_h063">TableOfContents!$A$65</definedName>
    <definedName name="T_h064">TableOfContents!$A$66</definedName>
    <definedName name="T_h065">TableOfContents!$A$67</definedName>
    <definedName name="T_h066">TableOfContents!$A$68</definedName>
    <definedName name="T_h067">TableOfContents!$A$69</definedName>
    <definedName name="T_h068">TableOfContents!$A$70</definedName>
    <definedName name="T_h069">TableOfContents!$A$71</definedName>
    <definedName name="T_h070">TableOfContents!$A$72</definedName>
    <definedName name="T_h071">TableOfContents!$A$73</definedName>
    <definedName name="T_h072">TableOfContents!$A$74</definedName>
    <definedName name="T_h073">TableOfContents!$A$75</definedName>
    <definedName name="T_h074">TableOfContents!$A$76</definedName>
    <definedName name="T_h075">TableOfContents!$A$77</definedName>
    <definedName name="T_h076">TableOfContents!$A$78</definedName>
    <definedName name="T_h077">TableOfContents!$A$79</definedName>
    <definedName name="T_h078">TableOfContents!$A$80</definedName>
    <definedName name="T_h079">TableOfContents!$A$81</definedName>
    <definedName name="T_h080">TableOfContents!$A$82</definedName>
    <definedName name="T_h081">TableOfContents!$A$83</definedName>
    <definedName name="T_h082">TableOfContents!$A$84</definedName>
    <definedName name="T_h083">TableOfContents!$A$85</definedName>
    <definedName name="T_h084">TableOfContents!$A$86</definedName>
    <definedName name="T_h085">TableOfContents!$A$87</definedName>
    <definedName name="T_h100">#REF!</definedName>
    <definedName name="T_h101">#REF!</definedName>
    <definedName name="Table1_fn_1">Table1!$A$14</definedName>
    <definedName name="Table1_fn_2">Table1!$A$15</definedName>
    <definedName name="Table20_fn_1">Table20!$A$9</definedName>
    <definedName name="Table20_fn_2">Table20!$A$10</definedName>
    <definedName name="Table21_fn_1">Table21!$A$9</definedName>
    <definedName name="Table21_fn_2">Table21!$A$10</definedName>
    <definedName name="Table23_fn_1">Table23!$A$10</definedName>
    <definedName name="Table24_fn_1">Table24!$A$7</definedName>
    <definedName name="Table25_fn_1">Table25!$A$11</definedName>
    <definedName name="Table26_fn_1">Table26!$A$8</definedName>
    <definedName name="Table28_fn_1">Table28!$A$5</definedName>
    <definedName name="Table28_fn_2">Table28!$A$6</definedName>
    <definedName name="Table29_fn_1">Table29!$A$7</definedName>
    <definedName name="Table30_fn_1">Table30!$A$10</definedName>
    <definedName name="Table31_fn_1">Table31!$A$6</definedName>
    <definedName name="Table31_fn_2">Table31!$A$7</definedName>
    <definedName name="Table32_fn_1">Table32!$A$6</definedName>
    <definedName name="Table32_fn_2">Table32!$A$7</definedName>
    <definedName name="Table35_fn_1">Table35!$A$7</definedName>
    <definedName name="Table36_fn_1">Table36!$A$7</definedName>
    <definedName name="Table4_fn_1">Table4!#REF!</definedName>
    <definedName name="Table43_fn_1">Table43!$A$7</definedName>
    <definedName name="Table44_fn_1">Table44!$A$7</definedName>
    <definedName name="Table51_fn_1">Table51!$A$7</definedName>
    <definedName name="Table52_fn_1">Table52!$A$7</definedName>
    <definedName name="Table59_fn_1">Table59!$A$7</definedName>
    <definedName name="Table60_fn_1">Table60!$A$7</definedName>
    <definedName name="Table67_fn_1">Table67!$A$7</definedName>
    <definedName name="Table68_fn_1">Table68!$A$7</definedName>
    <definedName name="Table75_fn_1">Table75!$A$7</definedName>
    <definedName name="Table76_fn_1">Table76!$A$7</definedName>
    <definedName name="Table8_fn_1">Table8!$A$20</definedName>
    <definedName name="Table8_fn_2">Table8!$A$21</definedName>
    <definedName name="Table84_fn_1">Table84!$A$12</definedName>
    <definedName name="Table84_fn_2">Table84!$A$13</definedName>
    <definedName name="Table84_fn_3">Table84!$A$14</definedName>
    <definedName name="Table85_fn_1">Table85!$A$20</definedName>
    <definedName name="Table85_fn_2">Table85!$A$21</definedName>
    <definedName name="Table85_fn_3">Table85!$A$22</definedName>
    <definedName name="Table85_fn_4">Table85!$A$23</definedName>
    <definedName name="Table85_fn_5">Table85!$A$24</definedName>
    <definedName name="Table85_fn_6">Table85!$A$25</definedName>
    <definedName name="Tbl_001">Table1!$A$2:$F$13</definedName>
    <definedName name="Tbl_002">Table2!$A$2:$J$12</definedName>
    <definedName name="Tbl_003">Table3!$A$2:$J$12</definedName>
    <definedName name="Tbl_004">Table4!$A$2:$J$12</definedName>
    <definedName name="Tbl_005">Table5!$A$2:$J$12</definedName>
    <definedName name="Tbl_006">Table6!$A$2:$J$12</definedName>
    <definedName name="Tbl_007">Table7!$A$2:$J$12</definedName>
    <definedName name="Tbl_008">Table8!$A$2:$J$19</definedName>
    <definedName name="Tbl_009">Table9!$A$2:$J$19</definedName>
    <definedName name="Tbl_010">Table10!$A$2:$J$19</definedName>
    <definedName name="Tbl_011">Table11!$A$2:$J$19</definedName>
    <definedName name="Tbl_012">Table12!$A$2:$J$19</definedName>
    <definedName name="Tbl_013">Table13!$A$2:$J$19</definedName>
    <definedName name="Tbl_014">Table14!$A$2:$J$6</definedName>
    <definedName name="Tbl_015">Table15!$A$2:$J$6</definedName>
    <definedName name="Tbl_016">Table16!$A$2:$J$6</definedName>
    <definedName name="Tbl_017">Table17!$A$2:$J$6</definedName>
    <definedName name="Tbl_018">Table18!$A$2:$J$6</definedName>
    <definedName name="Tbl_019">Table19!$A$2:$J$6</definedName>
    <definedName name="Tbl_020">Table20!$A$2:$J$8</definedName>
    <definedName name="Tbl_021">Table21!$A$2:$J$8</definedName>
    <definedName name="Tbl_022">Table22!$A$2:$J$5</definedName>
    <definedName name="Tbl_023">Table23!$A$2:$J$9</definedName>
    <definedName name="Tbl_024">Table24!$A$2:$J$6</definedName>
    <definedName name="Tbl_025">Table25!$A$2:$J$10</definedName>
    <definedName name="Tbl_026">Table26!$A$2:$J$7</definedName>
    <definedName name="Tbl_027">Table27!$A$2:$J$6</definedName>
    <definedName name="Tbl_028">Table28!$A$2:$J$4</definedName>
    <definedName name="Tbl_029">Table29!$A$2:$J$6</definedName>
    <definedName name="Tbl_030">Table30!$A$2:$J$9</definedName>
    <definedName name="Tbl_031">Table31!$A$2:$J$5</definedName>
    <definedName name="Tbl_032">Table32!$A$2:$J$5</definedName>
    <definedName name="Tbl_033">Table33!$A$2:$J$12</definedName>
    <definedName name="Tbl_034">Table34!$A$2:$J$12</definedName>
    <definedName name="Tbl_035">Table35!$A$2:$J$6</definedName>
    <definedName name="Tbl_036">Table36!$A$2:$J$6</definedName>
    <definedName name="Tbl_037">Table37!$A$2:$J$12</definedName>
    <definedName name="Tbl_038">Table38!$A$2:$J$12</definedName>
    <definedName name="Tbl_039">Table39!$A$2:$J$19</definedName>
    <definedName name="Tbl_040">Table40!$A$2:$J$19</definedName>
    <definedName name="Tbl_041">Table41!$A$2:$J$18</definedName>
    <definedName name="Tbl_042">Table42!$A$2:$J$18</definedName>
    <definedName name="Tbl_043">Table43!$A$2:$J$6</definedName>
    <definedName name="Tbl_044">Table44!$A$2:$J$6</definedName>
    <definedName name="Tbl_045">Table45!$A$2:$J$12</definedName>
    <definedName name="Tbl_046">Table46!$A$2:$J$12</definedName>
    <definedName name="Tbl_047">Table47!$A$2:$J$19</definedName>
    <definedName name="Tbl_048">Table48!$A$2:$J$19</definedName>
    <definedName name="Tbl_049">Table49!$A$2:$J$18</definedName>
    <definedName name="Tbl_050">Table50!$A$2:$J$18</definedName>
    <definedName name="Tbl_051">Table51!$A$2:$J$6</definedName>
    <definedName name="Tbl_052">Table52!$A$2:$J$6</definedName>
    <definedName name="Tbl_053">Table53!$A$2:$J$12</definedName>
    <definedName name="Tbl_054">Table54!$A$2:$J$12</definedName>
    <definedName name="Tbl_055">Table55!$A$2:$J$19</definedName>
    <definedName name="Tbl_056">Table56!$A$2:$J$19</definedName>
    <definedName name="Tbl_057">Table57!$A$2:$J$18</definedName>
    <definedName name="Tbl_058">Table58!$A$2:$J$18</definedName>
    <definedName name="Tbl_059">Table59!$A$2:$J$6</definedName>
    <definedName name="Tbl_060">Table60!$A$2:$J$6</definedName>
    <definedName name="Tbl_061">Table61!$A$2:$J$12</definedName>
    <definedName name="Tbl_062">Table62!$A$2:$J$12</definedName>
    <definedName name="Tbl_063">Table63!$A$2:$J$19</definedName>
    <definedName name="Tbl_064">Table64!$A$2:$J$19</definedName>
    <definedName name="Tbl_065">Table65!$A$2:$J$18</definedName>
    <definedName name="Tbl_066">Table66!$A$2:$J$18</definedName>
    <definedName name="Tbl_067">Table67!$A$2:$J$6</definedName>
    <definedName name="Tbl_068">Table68!$A$2:$J$6</definedName>
    <definedName name="Tbl_069">Table69!$A$2:$J$12</definedName>
    <definedName name="Tbl_070">Table70!$A$2:$J$12</definedName>
    <definedName name="Tbl_071">Table71!$A$2:$J$19</definedName>
    <definedName name="Tbl_072">Table72!$A$2:$J$19</definedName>
    <definedName name="Tbl_073">Table73!$A$2:$J$18</definedName>
    <definedName name="Tbl_074">Table74!$A$2:$J$18</definedName>
    <definedName name="Tbl_075">Table75!$A$2:$J$6</definedName>
    <definedName name="Tbl_076">Table76!$A$2:$J$6</definedName>
    <definedName name="Tbl_077">Table77!$A$2:$J$12</definedName>
    <definedName name="Tbl_078">Table78!$A$2:$J$12</definedName>
    <definedName name="Tbl_079">Table79!$A$2:$J$19</definedName>
    <definedName name="Tbl_080">Table80!$A$2:$J$19</definedName>
    <definedName name="Tbl_081">Table81!$A$2:$J$18</definedName>
    <definedName name="Tbl_082">Table82!$A$2:$J$18</definedName>
    <definedName name="Tbl_083">Table83!$A$2:$J$17</definedName>
    <definedName name="Tbl_084">Table84!$A$2:$J$11</definedName>
    <definedName name="Tbl_085">Table85!$A$2:$K$19</definedName>
    <definedName name="Tbl_100">#REF!</definedName>
    <definedName name="Tbl_10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6" i="198" l="1"/>
  <c r="C87" i="198"/>
  <c r="C85" i="198"/>
  <c r="C69" i="198"/>
  <c r="C68" i="198"/>
  <c r="C3" i="198" l="1"/>
  <c r="C4" i="198"/>
  <c r="C5" i="198"/>
  <c r="C6" i="198"/>
  <c r="C7" i="198"/>
  <c r="C8" i="198"/>
  <c r="C9" i="198"/>
  <c r="C10" i="198"/>
  <c r="C11" i="198"/>
  <c r="C12" i="198"/>
  <c r="C13" i="198"/>
  <c r="C14" i="198"/>
  <c r="C15" i="198"/>
  <c r="C16" i="198"/>
  <c r="C17" i="198"/>
  <c r="C18" i="198"/>
  <c r="C19" i="198"/>
  <c r="C20" i="198"/>
  <c r="C21" i="198"/>
  <c r="C22" i="198"/>
  <c r="C23" i="198"/>
  <c r="C24" i="198"/>
  <c r="C25" i="198"/>
  <c r="C26" i="198"/>
  <c r="C27" i="198"/>
  <c r="C28" i="198"/>
  <c r="C29" i="198"/>
  <c r="C30" i="198"/>
  <c r="C31" i="198"/>
  <c r="C32" i="198"/>
  <c r="C33" i="198"/>
  <c r="C34" i="198"/>
  <c r="C35" i="198"/>
  <c r="C36" i="198"/>
  <c r="C37" i="198"/>
  <c r="C38" i="198"/>
  <c r="C39" i="198"/>
  <c r="C40" i="198"/>
  <c r="C41" i="198"/>
  <c r="C42" i="198"/>
  <c r="C43" i="198"/>
  <c r="C44" i="198"/>
  <c r="C45" i="198"/>
  <c r="C46" i="198"/>
  <c r="C47" i="198"/>
  <c r="C48" i="198"/>
  <c r="C49" i="198"/>
  <c r="C50" i="198"/>
  <c r="C51" i="198"/>
  <c r="C52" i="198"/>
  <c r="C53" i="198"/>
  <c r="C54" i="198"/>
  <c r="C55" i="198"/>
  <c r="C56" i="198"/>
  <c r="C57" i="198"/>
  <c r="C58" i="198"/>
  <c r="C59" i="198"/>
  <c r="C60" i="198"/>
  <c r="C61" i="198"/>
  <c r="C62" i="198"/>
  <c r="C63" i="198"/>
  <c r="C64" i="198"/>
  <c r="C65" i="198"/>
  <c r="C66" i="198"/>
  <c r="C67" i="198"/>
  <c r="C70" i="198"/>
  <c r="C71" i="198"/>
  <c r="C72" i="198"/>
  <c r="C73" i="198"/>
  <c r="C74" i="198"/>
  <c r="C75" i="198"/>
  <c r="C76" i="198"/>
  <c r="C77" i="198"/>
  <c r="C78" i="198"/>
  <c r="C79" i="198"/>
  <c r="C80" i="198"/>
  <c r="C81" i="198"/>
  <c r="C82" i="198"/>
  <c r="C83" i="198"/>
  <c r="C84" i="198"/>
  <c r="E86" i="198" l="1"/>
  <c r="E36" i="198"/>
  <c r="A36" i="198" s="1"/>
  <c r="A1" i="233" s="1"/>
  <c r="E35" i="198"/>
  <c r="E33" i="198"/>
  <c r="E32" i="198"/>
  <c r="E31" i="198"/>
  <c r="E30" i="198"/>
  <c r="E29" i="198"/>
  <c r="E27" i="198"/>
  <c r="E26" i="198"/>
  <c r="A4" i="198"/>
  <c r="A1" i="201" s="1"/>
  <c r="A8" i="198"/>
  <c r="A1" i="205" s="1"/>
  <c r="A12" i="198"/>
  <c r="A1" i="209" s="1"/>
  <c r="A20" i="198"/>
  <c r="A1" i="217" s="1"/>
  <c r="A24" i="198"/>
  <c r="A1" i="221" s="1"/>
  <c r="A25" i="198"/>
  <c r="A1" i="222" s="1"/>
  <c r="A40" i="198"/>
  <c r="A1" i="237" s="1"/>
  <c r="A44" i="198"/>
  <c r="A1" i="241" s="1"/>
  <c r="A52" i="198"/>
  <c r="A1" i="249" s="1"/>
  <c r="A56" i="198"/>
  <c r="A1" i="253" s="1"/>
  <c r="A60" i="198"/>
  <c r="A1" i="257" s="1"/>
  <c r="A64" i="198"/>
  <c r="A1" i="261" s="1"/>
  <c r="A68" i="198"/>
  <c r="A1" i="265" s="1"/>
  <c r="A72" i="198"/>
  <c r="A1" i="269" s="1"/>
  <c r="A76" i="198"/>
  <c r="A1" i="273" s="1"/>
  <c r="A84" i="198"/>
  <c r="A1" i="281" s="1"/>
  <c r="A32" i="198" l="1"/>
  <c r="A1" i="229" s="1"/>
  <c r="A28" i="198"/>
  <c r="A1" i="225" s="1"/>
  <c r="A83" i="198"/>
  <c r="A1" i="280" s="1"/>
  <c r="A75" i="198"/>
  <c r="A1" i="272" s="1"/>
  <c r="A87" i="198"/>
  <c r="A1" i="284" s="1"/>
  <c r="A79" i="198"/>
  <c r="A1" i="276" s="1"/>
  <c r="A85" i="198"/>
  <c r="A1" i="282" s="1"/>
  <c r="A77" i="198"/>
  <c r="A1" i="274" s="1"/>
  <c r="A69" i="198"/>
  <c r="A1" i="266" s="1"/>
  <c r="A61" i="198"/>
  <c r="A1" i="258" s="1"/>
  <c r="A53" i="198"/>
  <c r="A1" i="250" s="1"/>
  <c r="A45" i="198"/>
  <c r="A1" i="242" s="1"/>
  <c r="A37" i="198"/>
  <c r="A1" i="234" s="1"/>
  <c r="A29" i="198"/>
  <c r="A1" i="226" s="1"/>
  <c r="A21" i="198"/>
  <c r="A1" i="218" s="1"/>
  <c r="A13" i="198"/>
  <c r="A1" i="210" s="1"/>
  <c r="A81" i="198"/>
  <c r="A1" i="278" s="1"/>
  <c r="A73" i="198"/>
  <c r="A1" i="270" s="1"/>
  <c r="A65" i="198"/>
  <c r="A1" i="262" s="1"/>
  <c r="A57" i="198"/>
  <c r="A1" i="254" s="1"/>
  <c r="A49" i="198"/>
  <c r="A1" i="246" s="1"/>
  <c r="A41" i="198"/>
  <c r="A1" i="238" s="1"/>
  <c r="A33" i="198"/>
  <c r="A1" i="230" s="1"/>
  <c r="A17" i="198"/>
  <c r="A1" i="214" s="1"/>
  <c r="A9" i="198"/>
  <c r="A1" i="206" s="1"/>
  <c r="A5" i="198"/>
  <c r="A1" i="202" s="1"/>
  <c r="A16" i="198"/>
  <c r="A1" i="213" s="1"/>
  <c r="A48" i="198"/>
  <c r="A1" i="245" s="1"/>
  <c r="A80" i="198"/>
  <c r="A1" i="277" s="1"/>
  <c r="A67" i="198"/>
  <c r="A1" i="264" s="1"/>
  <c r="A59" i="198"/>
  <c r="A1" i="256" s="1"/>
  <c r="A51" i="198"/>
  <c r="A1" i="248" s="1"/>
  <c r="A43" i="198"/>
  <c r="A1" i="240" s="1"/>
  <c r="A35" i="198"/>
  <c r="A1" i="232" s="1"/>
  <c r="A27" i="198"/>
  <c r="A1" i="224" s="1"/>
  <c r="A15" i="198"/>
  <c r="A1" i="212" s="1"/>
  <c r="A3" i="198"/>
  <c r="A1" i="200" s="1"/>
  <c r="A71" i="198"/>
  <c r="A1" i="268" s="1"/>
  <c r="A63" i="198"/>
  <c r="A1" i="260" s="1"/>
  <c r="A55" i="198"/>
  <c r="A1" i="252" s="1"/>
  <c r="A47" i="198"/>
  <c r="A1" i="244" s="1"/>
  <c r="A39" i="198"/>
  <c r="A1" i="236" s="1"/>
  <c r="A31" i="198"/>
  <c r="A1" i="228" s="1"/>
  <c r="A23" i="198"/>
  <c r="A1" i="220" s="1"/>
  <c r="A19" i="198"/>
  <c r="A1" i="216" s="1"/>
  <c r="A11" i="198"/>
  <c r="A1" i="208" s="1"/>
  <c r="A7" i="198"/>
  <c r="A1" i="204" s="1"/>
  <c r="A86" i="198"/>
  <c r="A1" i="283" s="1"/>
  <c r="A82" i="198"/>
  <c r="A1" i="279" s="1"/>
  <c r="A78" i="198"/>
  <c r="A1" i="275" s="1"/>
  <c r="A74" i="198"/>
  <c r="A1" i="271" s="1"/>
  <c r="A70" i="198"/>
  <c r="A1" i="267" s="1"/>
  <c r="A66" i="198"/>
  <c r="A1" i="263" s="1"/>
  <c r="A62" i="198"/>
  <c r="A1" i="259" s="1"/>
  <c r="A58" i="198"/>
  <c r="A1" i="255" s="1"/>
  <c r="A54" i="198"/>
  <c r="A1" i="251" s="1"/>
  <c r="A50" i="198"/>
  <c r="A1" i="247" s="1"/>
  <c r="A46" i="198"/>
  <c r="A1" i="243" s="1"/>
  <c r="A42" i="198"/>
  <c r="A1" i="239" s="1"/>
  <c r="A38" i="198"/>
  <c r="A1" i="235" s="1"/>
  <c r="A34" i="198"/>
  <c r="A1" i="231" s="1"/>
  <c r="A30" i="198"/>
  <c r="A1" i="227" s="1"/>
  <c r="A26" i="198"/>
  <c r="A1" i="223" s="1"/>
  <c r="A22" i="198"/>
  <c r="A1" i="219" s="1"/>
  <c r="A18" i="198"/>
  <c r="A1" i="215" s="1"/>
  <c r="A14" i="198"/>
  <c r="A1" i="211" s="1"/>
  <c r="A10" i="198"/>
  <c r="A1" i="207" s="1"/>
  <c r="A6" i="198"/>
  <c r="A1" i="203" s="1"/>
</calcChain>
</file>

<file path=xl/sharedStrings.xml><?xml version="1.0" encoding="utf-8"?>
<sst xmlns="http://schemas.openxmlformats.org/spreadsheetml/2006/main" count="2686" uniqueCount="466">
  <si>
    <t>This appendix compares key metrics presented in this report by State/Territory.</t>
  </si>
  <si>
    <t>State/Territory – comparison of key metrics</t>
  </si>
  <si>
    <t>Due to operational changes since July 2020, there has been an issue with identifying SIL in plans as they are being completed. A temporary and manual solution was implemented to estimate the number of active participants who should be identified as having SIL in their plans but do not appear as such on the Agency's system. From May 2022, an automated and more accurate method has been applied in identifying SIL participants leading to a restatement in the number of SIL participations from July 2020 to April 2022.</t>
  </si>
  <si>
    <t>Number of plan reassessments</t>
  </si>
  <si>
    <t>Core - Daily Activities</t>
  </si>
  <si>
    <t>Core - Consumables</t>
  </si>
  <si>
    <t>Core - Social and Civic</t>
  </si>
  <si>
    <t>Core - Transport</t>
  </si>
  <si>
    <t>Capacity Building - Choice and Control</t>
  </si>
  <si>
    <t>Capacity Building - Daily Activities</t>
  </si>
  <si>
    <t>Capacity Building - Employment</t>
  </si>
  <si>
    <t>Capacity Building - Health and Wellbeing</t>
  </si>
  <si>
    <t>Capacity Building - Home Living</t>
  </si>
  <si>
    <t>Capacity Building - Lifelong learning</t>
  </si>
  <si>
    <t>Capacity Building - Relationships</t>
  </si>
  <si>
    <t>Capacity Building - Social and Civic</t>
  </si>
  <si>
    <t>Capacity Building - Support Coordination</t>
  </si>
  <si>
    <t>Capital - Assistive Technology</t>
  </si>
  <si>
    <t>Capital - Home Modifications</t>
  </si>
  <si>
    <t xml:space="preserve"> Agency planning process</t>
  </si>
  <si>
    <t>11. Commence facilitating a scheduled plan reassessment, prior to the scheduled reassessment date</t>
  </si>
  <si>
    <t>Participant breakdown</t>
  </si>
  <si>
    <t>Participant complaints</t>
  </si>
  <si>
    <t>Financial year</t>
  </si>
  <si>
    <t>Plan management</t>
  </si>
  <si>
    <t>Percentage change in plan budgets</t>
  </si>
  <si>
    <t>Total (transition only)</t>
  </si>
  <si>
    <t>Back to Intro</t>
  </si>
  <si>
    <t>State/Territory</t>
  </si>
  <si>
    <t>Active participant plans (Count)</t>
  </si>
  <si>
    <t>Active participant plans (Percentage)</t>
  </si>
  <si>
    <t>Early Childhood Approach (ECA) (Count)</t>
  </si>
  <si>
    <t>Active participant plans including ECA (Count)</t>
  </si>
  <si>
    <t>Active participant plans including ECA (Percentage)</t>
  </si>
  <si>
    <t>Age group</t>
  </si>
  <si>
    <t>NSW</t>
  </si>
  <si>
    <t>VIC</t>
  </si>
  <si>
    <t>QLD</t>
  </si>
  <si>
    <t>WA</t>
  </si>
  <si>
    <t>SA</t>
  </si>
  <si>
    <t>TAS</t>
  </si>
  <si>
    <t>ACT</t>
  </si>
  <si>
    <t>NT</t>
  </si>
  <si>
    <t>National</t>
  </si>
  <si>
    <t>Primary disability group</t>
  </si>
  <si>
    <t>Gender</t>
  </si>
  <si>
    <t>Characteristics</t>
  </si>
  <si>
    <t>Plan activation</t>
  </si>
  <si>
    <t>Legal entity type</t>
  </si>
  <si>
    <t>Reported level of function</t>
  </si>
  <si>
    <t>Support category</t>
  </si>
  <si>
    <t>PSG</t>
  </si>
  <si>
    <t>NAT</t>
  </si>
  <si>
    <t>1. Explain a previous decision, after a request for explanation is received</t>
  </si>
  <si>
    <t>2. Make an access decision, or request for more information, after an access request has been received</t>
  </si>
  <si>
    <t>3. Allow sufficient time for prospective participants to provide information, after NDIA has requested further information</t>
  </si>
  <si>
    <t>4. Make an access decision, after more information has been provided.</t>
  </si>
  <si>
    <t>5. Commence facilitating the preparation of a plan, after an access decision has been made</t>
  </si>
  <si>
    <t>9. If the participant accepts the offer, hold a plan implementation meeting</t>
  </si>
  <si>
    <t>12. Decide whether to undertake a Participant Requested Plan reassessment, after the request is received</t>
  </si>
  <si>
    <t>13. Complete a reassessment, after the decision to accept the request was made</t>
  </si>
  <si>
    <t>17. Complete an internal Review of a Reviewable Decision, after a request is received</t>
  </si>
  <si>
    <t>18. Implement an AAT decision to amend a plan, after the AAT decision is made</t>
  </si>
  <si>
    <t>19. Cancel participant requested nominee</t>
  </si>
  <si>
    <t>20. Cancel CEO initiated nominee</t>
  </si>
  <si>
    <t>index</t>
  </si>
  <si>
    <t>Tabs</t>
  </si>
  <si>
    <t>Table1</t>
  </si>
  <si>
    <t>Table2</t>
  </si>
  <si>
    <t>Table3</t>
  </si>
  <si>
    <t>Table4</t>
  </si>
  <si>
    <t>Table5</t>
  </si>
  <si>
    <t>Table6</t>
  </si>
  <si>
    <t>Table7</t>
  </si>
  <si>
    <t>Table8</t>
  </si>
  <si>
    <t>Table9</t>
  </si>
  <si>
    <t>Table10</t>
  </si>
  <si>
    <t>Table11</t>
  </si>
  <si>
    <t>Table12</t>
  </si>
  <si>
    <t>Table13</t>
  </si>
  <si>
    <t>Table14</t>
  </si>
  <si>
    <t>Table15</t>
  </si>
  <si>
    <t>Table16</t>
  </si>
  <si>
    <t>Table17</t>
  </si>
  <si>
    <t>Table18</t>
  </si>
  <si>
    <t>Table19</t>
  </si>
  <si>
    <t>Table20</t>
  </si>
  <si>
    <t>Table21</t>
  </si>
  <si>
    <t>Table22</t>
  </si>
  <si>
    <t>Table23</t>
  </si>
  <si>
    <t>Table24</t>
  </si>
  <si>
    <t>Table27</t>
  </si>
  <si>
    <t>Table28</t>
  </si>
  <si>
    <t>Table29</t>
  </si>
  <si>
    <t>Table30</t>
  </si>
  <si>
    <t>Table31</t>
  </si>
  <si>
    <t>Table32</t>
  </si>
  <si>
    <t>Table33</t>
  </si>
  <si>
    <t>Table34</t>
  </si>
  <si>
    <t>Table35</t>
  </si>
  <si>
    <t>Table36</t>
  </si>
  <si>
    <t>Table37</t>
  </si>
  <si>
    <t>Table38</t>
  </si>
  <si>
    <t>Table39</t>
  </si>
  <si>
    <t>Table40</t>
  </si>
  <si>
    <t>Table41</t>
  </si>
  <si>
    <t>Table42</t>
  </si>
  <si>
    <t>Table43</t>
  </si>
  <si>
    <t>Table44</t>
  </si>
  <si>
    <t>Table45</t>
  </si>
  <si>
    <t>Table46</t>
  </si>
  <si>
    <t>Table47</t>
  </si>
  <si>
    <t>Table48</t>
  </si>
  <si>
    <t>Table49</t>
  </si>
  <si>
    <t>Table50</t>
  </si>
  <si>
    <t>Table51</t>
  </si>
  <si>
    <t>Table52</t>
  </si>
  <si>
    <t>Table53</t>
  </si>
  <si>
    <t>Table54</t>
  </si>
  <si>
    <t>Table55</t>
  </si>
  <si>
    <t>Table56</t>
  </si>
  <si>
    <t>Table58</t>
  </si>
  <si>
    <t>Table59</t>
  </si>
  <si>
    <t>Table60</t>
  </si>
  <si>
    <t>Table61</t>
  </si>
  <si>
    <t>Table62</t>
  </si>
  <si>
    <t>Table64</t>
  </si>
  <si>
    <t>Table65</t>
  </si>
  <si>
    <t>Table66</t>
  </si>
  <si>
    <t>Table67</t>
  </si>
  <si>
    <t>Table68</t>
  </si>
  <si>
    <t>Table72</t>
  </si>
  <si>
    <t>Table76</t>
  </si>
  <si>
    <t>Table80</t>
  </si>
  <si>
    <t>Table84</t>
  </si>
  <si>
    <t>Table25</t>
  </si>
  <si>
    <t>Table26</t>
  </si>
  <si>
    <t>Table57</t>
  </si>
  <si>
    <t>Table63</t>
  </si>
  <si>
    <t>Table69</t>
  </si>
  <si>
    <t>Table70</t>
  </si>
  <si>
    <t>Table71</t>
  </si>
  <si>
    <t>Table73</t>
  </si>
  <si>
    <t>Table74</t>
  </si>
  <si>
    <t>Table75</t>
  </si>
  <si>
    <t>Table77</t>
  </si>
  <si>
    <t>Table78</t>
  </si>
  <si>
    <t>Table79</t>
  </si>
  <si>
    <t>Table81</t>
  </si>
  <si>
    <t>Table82</t>
  </si>
  <si>
    <t>Table83</t>
  </si>
  <si>
    <t>Table85</t>
  </si>
  <si>
    <t>Heading</t>
  </si>
  <si>
    <t>Link</t>
  </si>
  <si>
    <t>Table of Contents</t>
  </si>
  <si>
    <t>Go to Table N.1</t>
  </si>
  <si>
    <t>Go to Table N.2</t>
  </si>
  <si>
    <t>Go to Table N.3</t>
  </si>
  <si>
    <t>Go to Table N.4</t>
  </si>
  <si>
    <t>Go to Table N.5</t>
  </si>
  <si>
    <t>Go to Table N.6</t>
  </si>
  <si>
    <t>Go to Table N.7</t>
  </si>
  <si>
    <t>Go to Table N.8</t>
  </si>
  <si>
    <t>Go to Table N.9</t>
  </si>
  <si>
    <t>Go to Table N.10</t>
  </si>
  <si>
    <t>Go to Table N.11</t>
  </si>
  <si>
    <t>Go to Table N.12</t>
  </si>
  <si>
    <t>Go to Table N.13</t>
  </si>
  <si>
    <t>Go to Table N.14</t>
  </si>
  <si>
    <t>Go to Table N.15</t>
  </si>
  <si>
    <t>Go to Table N.16</t>
  </si>
  <si>
    <t>Go to Table N.17</t>
  </si>
  <si>
    <t>Go to Table N.18</t>
  </si>
  <si>
    <t>Go to Table N.19</t>
  </si>
  <si>
    <t>Go to Table N.20</t>
  </si>
  <si>
    <t>Go to Table N.21</t>
  </si>
  <si>
    <t>Go to Table N.22</t>
  </si>
  <si>
    <t>Go to Table N.23</t>
  </si>
  <si>
    <t>Go to Table N.24</t>
  </si>
  <si>
    <t>Go to Table N.25</t>
  </si>
  <si>
    <t>Go to Table N.26</t>
  </si>
  <si>
    <t>Go to Table N.27</t>
  </si>
  <si>
    <t>Go to Table N.28</t>
  </si>
  <si>
    <t>Go to Table N.29</t>
  </si>
  <si>
    <t>Go to Table N.30</t>
  </si>
  <si>
    <t>Go to Table N.31</t>
  </si>
  <si>
    <t>Go to Table N.32</t>
  </si>
  <si>
    <t>Go to Table N.33</t>
  </si>
  <si>
    <t>Go to Table N.34</t>
  </si>
  <si>
    <t>Go to Table N.35</t>
  </si>
  <si>
    <t>Go to Table N.36</t>
  </si>
  <si>
    <t>Go to Table N.37</t>
  </si>
  <si>
    <t>Go to Table N.38</t>
  </si>
  <si>
    <t>Go to Table N.39</t>
  </si>
  <si>
    <t>Go to Table N.40</t>
  </si>
  <si>
    <t>Go to Table N.41</t>
  </si>
  <si>
    <t>Go to Table N.42</t>
  </si>
  <si>
    <t>Go to Table N.43</t>
  </si>
  <si>
    <t>Go to Table N.44</t>
  </si>
  <si>
    <t>Go to Table N.45</t>
  </si>
  <si>
    <t>Go to Table N.46</t>
  </si>
  <si>
    <t>Go to Table N.47</t>
  </si>
  <si>
    <t>Go to Table N.48</t>
  </si>
  <si>
    <t>Go to Table N.49</t>
  </si>
  <si>
    <t>Go to Table N.50</t>
  </si>
  <si>
    <t>Go to Table N.51</t>
  </si>
  <si>
    <t>Go to Table N.52</t>
  </si>
  <si>
    <t>Go to Table N.53</t>
  </si>
  <si>
    <t>Go to Table N.54</t>
  </si>
  <si>
    <t>Go to Table N.55</t>
  </si>
  <si>
    <t>Go to Table N.56</t>
  </si>
  <si>
    <t>Go to Table N.57</t>
  </si>
  <si>
    <t>Go to Table N.58</t>
  </si>
  <si>
    <t>Go to Table N.59</t>
  </si>
  <si>
    <t>Go to Table N.60</t>
  </si>
  <si>
    <t>Go to Table N.61</t>
  </si>
  <si>
    <t>Go to Table N.62</t>
  </si>
  <si>
    <t>Go to Table N.63</t>
  </si>
  <si>
    <t>Go to Table N.64</t>
  </si>
  <si>
    <t>Go to Table N.65</t>
  </si>
  <si>
    <t>Go to Table N.66</t>
  </si>
  <si>
    <t>Go to Table N.67</t>
  </si>
  <si>
    <t>Go to Table N.68</t>
  </si>
  <si>
    <t>Go to Table N.69</t>
  </si>
  <si>
    <t>Go to Table N.70</t>
  </si>
  <si>
    <t>Go to Table N.71</t>
  </si>
  <si>
    <t>Go to Table N.72</t>
  </si>
  <si>
    <t>Go to Table N.73</t>
  </si>
  <si>
    <t>Go to Table N.74</t>
  </si>
  <si>
    <t>Go to Table N.75</t>
  </si>
  <si>
    <t>Go to Table N.76</t>
  </si>
  <si>
    <t>Go to Table N.77</t>
  </si>
  <si>
    <t>Go to Table N.78</t>
  </si>
  <si>
    <t>Go to Table N.79</t>
  </si>
  <si>
    <t>Go to Table N.80</t>
  </si>
  <si>
    <t>Go to Table N.81</t>
  </si>
  <si>
    <t>Go to Table N.82</t>
  </si>
  <si>
    <t>Go to Table N.83</t>
  </si>
  <si>
    <t>Go to Table N.84</t>
  </si>
  <si>
    <t>Go to Table N.85</t>
  </si>
  <si>
    <t xml:space="preserve">Appendix N: </t>
  </si>
  <si>
    <t>Go to Table of Contents</t>
  </si>
  <si>
    <t>Back to Table of Contents</t>
  </si>
  <si>
    <t>Service Guarantee</t>
  </si>
  <si>
    <t>6. Approve a participant's plan, after an access decision has been made  (excludes those ECA that have received initial supports)</t>
  </si>
  <si>
    <t>7. Approve a plan for ECA participants, after an access decision has been made</t>
  </si>
  <si>
    <t>keep? (streamlined)</t>
  </si>
  <si>
    <t>2022-23 Q3</t>
  </si>
  <si>
    <t>below -80%</t>
  </si>
  <si>
    <t>-80% to -65%</t>
  </si>
  <si>
    <t>-65% to -50%</t>
  </si>
  <si>
    <t>-50% to -35%</t>
  </si>
  <si>
    <t>-35% to -20%</t>
  </si>
  <si>
    <t>-20% to -5%</t>
  </si>
  <si>
    <t>-5% to 0%</t>
  </si>
  <si>
    <t>0% to 5%</t>
  </si>
  <si>
    <t>5% to 20%</t>
  </si>
  <si>
    <t>20% to 35%</t>
  </si>
  <si>
    <t>35% to 50%</t>
  </si>
  <si>
    <t>50% to 65%</t>
  </si>
  <si>
    <t>65% to 80%</t>
  </si>
  <si>
    <t>above 80%</t>
  </si>
  <si>
    <t>14. Amend a plan, after the receipt of information that triggers the plan amendment process</t>
  </si>
  <si>
    <t>15. Amend a plan, after receipt of information relating to a complex quote that triggers a plan amendment process</t>
  </si>
  <si>
    <t>The new Information and Communications Technology (ICT) system test commenced in Tasmania in the December 2022 quarter. The Quarterly Report to the Disability Minister combines data from the current and new ICT systems. This may lead to some minor restatements of information in this and future reports.</t>
  </si>
  <si>
    <t>The results for participants in OT and participants with Missing residing state information are not shown separately in tables on participant characteristics due to small numbers. However, they are included in the National totals for each table.</t>
  </si>
  <si>
    <t>n/a</t>
  </si>
  <si>
    <t>Full</t>
  </si>
  <si>
    <t>The number reported for the Early Childhood Approach is the number of children accessing early connections. Initial supports include any early childhood therapy supports and/or mainstream referrals.</t>
  </si>
  <si>
    <t>OT includes participants residing in Other Territories including Norfolk Island, Christmas Island and the Cocos (Keeling) Islands.</t>
  </si>
  <si>
    <t>Since 2017-18 Q1, the disability groups developmental delay and global developmental delay have been reported separately to the intellectual disability group.</t>
  </si>
  <si>
    <t>Down syndrome is included in intellectual disability.</t>
  </si>
  <si>
    <t>The numbers of participants residing in remote and very remote areas are based on the Modified Monash Model (MMM) measure of remoteness.</t>
  </si>
  <si>
    <t>Participation rate refers to the proportion of general population that are NDIS participants.</t>
  </si>
  <si>
    <t>A new survey process was recently introduced for participants in Tasmania, but it is still in the testing phase. As a result, the number of participants taking the satisfaction survey has decreased significantly this quarter.</t>
  </si>
  <si>
    <t>Results are drawn from participants’ responses to SFOF questionnaires, and only include participants who had their first plan approved between 1 July 2016 and 31 March 2021 and have had a second plan reassessment to date.</t>
  </si>
  <si>
    <t>Participants can use more than one method to manage their funding. This table is a hierarchy whereby each participant is only captured once. The hierarchy is: (1) self-managed fully, (2) self-managed partly (regardless of other methods being used), (3) anyone who does not fall into ‘self-managed partly’ and has a plan manager, and (4) anyone else.</t>
  </si>
  <si>
    <t>The National totals include plan reviews where jurisdiction information was missing.</t>
  </si>
  <si>
    <t>The number of plan reassessments for Tasmania excludes plans for participants in the new Information and Communications Technology (ICT) system. </t>
  </si>
  <si>
    <t>The National totals include participant complaints where jurisdiction information was missing.</t>
  </si>
  <si>
    <t>Plans approved after the end of 2022-23 Q1 have been excluded from the table. They are relatively new and it is too early to examine their durations to activation.</t>
  </si>
  <si>
    <t>Active providers refer to those who have received payment for supporting Agency-managed participants and plan managers.</t>
  </si>
  <si>
    <t>Providers can be active in more than one State/Territory. Hence, the National totals do not equal the sum of the number of active providers across the State/Territory.</t>
  </si>
  <si>
    <t>There is a different mix of age and disability between male and female hence results in this table should be interpreted with caution.</t>
  </si>
  <si>
    <t>Utilisation of committed supports from 1 July 2022 to 31 December 2022 is shown in the table – experience in the most recent 3 months is still emerging and is not included.</t>
  </si>
  <si>
    <t>Participants receiving in-kind supports are excluded from this analysis as it is not possible to accurately separate in-kind payments and committed amounts between plans. Hence, utilisation in this table is higher in reality when in-kind is included.</t>
  </si>
  <si>
    <t>Utilisation is not shown if there is insufficient data in the group.</t>
  </si>
  <si>
    <t xml:space="preserve">The Participant Service Guarantee timeframes continue to be refined and further developed. The results for the timeframes shown are based on preliminary calculations and the methodology used to determine the timeframes may change going forward. </t>
  </si>
  <si>
    <t>Results are rounded to the nearest percent. Where 100% is shown, there are still a small number of cases which did not meet the required timeframe.</t>
  </si>
  <si>
    <t>The target timeframe for PSG #6 has been reduced from 70 to 56 days in early 2021.</t>
  </si>
  <si>
    <t>The target timeframe for PSG #13 has been reduced from 42 to 28 days in late 2021.</t>
  </si>
  <si>
    <t>The target timeframe for PSG #17 has been reduced from 90 to 60 days in late 2021.</t>
  </si>
  <si>
    <t>The PSG measures currently do not include participants who have migrated to the new Information and Communications Technology (ICT) system in Tasmania. However, the PSG measures are being remediated where there is a similar process and data available between the new and old systems.</t>
  </si>
  <si>
    <t>Average annualised committed supports are derived from total annualised committed supports in the current plans of active participants at 31 March 2023. Average payments are derived from total payments paid over the 12 months to 31 March 2023, divided by the average number of active participants between the start and end of the 12 months. They have been rounded to the nearest hundred dollars. Figures are not shown if there is insufficient data in the group.</t>
  </si>
  <si>
    <t>Total annualised committed supports refer to those in the current plans of active participants at 31 March 2023. Total payments refer to those paid over the 12 months to 31 March 2023. Figures are not shown if there is sufficient data in the group.</t>
  </si>
  <si>
    <t>Active participants including ECA at 31 March 2023</t>
  </si>
  <si>
    <t>Number of active participant plans by age group at 31 March 2023</t>
  </si>
  <si>
    <t>Proportion of active participant plans by age group at 31 March 2023</t>
  </si>
  <si>
    <t>Number of active participant plans (participants in SIL) by age group at 31 March 2023</t>
  </si>
  <si>
    <t>Proportion of active participant plans (participants in SIL) by age group at 31 March 2023</t>
  </si>
  <si>
    <t>Number of active participant plans (participants not in SIL) by age group at 31 March 2023</t>
  </si>
  <si>
    <t>Proportion of active participant plans (participants not in SIL) by age group at 31 March 2023</t>
  </si>
  <si>
    <t>Number of active participant plans by primary disability group at 31 March 2023</t>
  </si>
  <si>
    <t>Proportion of active participant plans by primary disability group at 31 March 2023</t>
  </si>
  <si>
    <t>Number of active participant plans (participants in SIL) by primary disability group at 31 March 2023</t>
  </si>
  <si>
    <t>Proportion of active participant plans (participants in SIL) by primary disability group at 31 March 2023</t>
  </si>
  <si>
    <t>Number of active participant plans (participants not in SIL) by primary disability group at 31 March 2023</t>
  </si>
  <si>
    <t>Proportion of active participant plans (participants not in SIL) by primary disability group at 31 March 2023</t>
  </si>
  <si>
    <t>Number of active participant plans by gender at 31 March 2023</t>
  </si>
  <si>
    <t>Proportion of active participant plans by gender at 31 March 2023</t>
  </si>
  <si>
    <t>Number of active participant plans (participants in SIL) by gender at 31 March 2023</t>
  </si>
  <si>
    <t>Proportion of active participant plans (participants in SIL) by gender at 31 March 2023</t>
  </si>
  <si>
    <t>Number of active participant plans (participants not in SIL) by gender at 31 March 2023</t>
  </si>
  <si>
    <t>Proportion of active participant plans (participants not in SIL) by gender at 31 March 2023</t>
  </si>
  <si>
    <t>Number of active participant plans by other characteristics at 31 March 2023</t>
  </si>
  <si>
    <t>Proportion of active participant plans by other characteristics at 31 March 2023</t>
  </si>
  <si>
    <t>Participation rates by gender at 31 March 2023</t>
  </si>
  <si>
    <t>Participation rates by age group at 31 March 2023</t>
  </si>
  <si>
    <t>Distribution of active participant by method of financial plan management at 31 March 2023</t>
  </si>
  <si>
    <t>Number of active providers in 2022-23 Q3 by legal entity type</t>
  </si>
  <si>
    <t>Total annualised committed supports by gender as at 31 March 2023 ($m)</t>
  </si>
  <si>
    <t>Average annualised committed supports by gender as at 31 March 2023 ($)</t>
  </si>
  <si>
    <t>Total annualised committed supports by age group as at 31 March 2023 ($m)</t>
  </si>
  <si>
    <t>Average annualised committed supports by age group as at 31 March 2023 ($)</t>
  </si>
  <si>
    <t>Total annualised committed supports by primary disability group as at 31 March 2023 ($m)</t>
  </si>
  <si>
    <t>Average annualised committed supports by primary disability group as at 31 March 2023 ($)</t>
  </si>
  <si>
    <t>Average annualised committed supports by reported level of function as at 31 March 2023 ($)</t>
  </si>
  <si>
    <t>Total annualised committed supports by support category as at 31 March 2023 ($m)</t>
  </si>
  <si>
    <t>Total annualised committed supports (participants in SIL) by gender as at 31 March 2023 ($m)</t>
  </si>
  <si>
    <t>Average annualised committed supports (participants in SIL) by gender as at 31 March 2023 ($)</t>
  </si>
  <si>
    <t>Total annualised committed supports (participants in SIL) by age group as at 31 March 2023 ($m)</t>
  </si>
  <si>
    <t>Average annualised committed supports (participants in SIL) by age group as at 31 March 2023 ($)</t>
  </si>
  <si>
    <t>Total annualised committed supports (participants in SIL) by primary disability group as at 31 March 2023 ($m)</t>
  </si>
  <si>
    <t>Average annualised committed supports (participants in SIL) by primary disability group as at 31 March 2023 ($)</t>
  </si>
  <si>
    <t>Average annualised committed supports (participants in SIL) by reported level of function as at 31 March 2023 ($)</t>
  </si>
  <si>
    <t>Total annualised committed supports (participants in SIL) by support category as at 31 March 2023 ($m)</t>
  </si>
  <si>
    <t>Total annualised committed supports (participants not in SIL) by gender as at 31 March 2023 ($m)</t>
  </si>
  <si>
    <t>Average annualised committed supports (participants not in SIL) by gender as at 31 March 2023 ($)</t>
  </si>
  <si>
    <t>Total annualised committed supports (participants not in SIL) by age group as at 31 March 2023 ($m)</t>
  </si>
  <si>
    <t>Average annualised committed supports (participants not in SIL) by age group as at 31 March 2023 ($)</t>
  </si>
  <si>
    <t>Total annualised committed supports (participants not in SIL) by primary disability group as at 31 March 2023 ($m)</t>
  </si>
  <si>
    <t>Average annualised committed supports (participants not in SIL) by primary disability group as at 31 March 2023 ($)</t>
  </si>
  <si>
    <t>Average annualised committed supports (participants not in SIL) by reported level of function as at 31 March 2023 ($)</t>
  </si>
  <si>
    <t>Total annualised committed supports (participants not in SIL) by support category as at 31 March 2023 ($m)</t>
  </si>
  <si>
    <t>Total payments by gender for the year ending 31 March 2023 ($m)</t>
  </si>
  <si>
    <t>Average payments by gender for the year ending 31 March 2023 ($)</t>
  </si>
  <si>
    <t>Total payments by age group for the year ending 31 March 2023 ($m)</t>
  </si>
  <si>
    <t>Average payments by age group for the year ending 31 March 2023 ($)</t>
  </si>
  <si>
    <t>Total payments by primary disability group for the year ending 31 March 2023 ($m)</t>
  </si>
  <si>
    <t>Average payments by primary disability group for the year ending 31 March 2023 ($)</t>
  </si>
  <si>
    <t>Average payments by reported level of function for the year ending 31 March 2023 ($)</t>
  </si>
  <si>
    <t>Total payments by support category for the year ending 31 March 2023 ($m)</t>
  </si>
  <si>
    <t>Total payments (participants in SIL) by gender for the year ending 31 March 2023 ($m)</t>
  </si>
  <si>
    <t>Average payments (participants in SIL) by gender for the year ending 31 March 2023 ($)</t>
  </si>
  <si>
    <t>Total payments (participants in SIL) by age group for the year ending 31 March 2023 ($m)</t>
  </si>
  <si>
    <t>Average payments (participants in SIL) by age group for the year ending 31 March 2023 ($)</t>
  </si>
  <si>
    <t>Total payments (participants in SIL) by primary disability group for the year ending 31 March 2023 ($m)</t>
  </si>
  <si>
    <t>Average payments (participants in SIL) by primary disability group for the year ending 31 March 2023 ($)</t>
  </si>
  <si>
    <t>Average payments (participants in SIL) by reported level of function for the year ending 31 March 2023 ($)</t>
  </si>
  <si>
    <t>Total payments (participants in SIL) by support category for the year ending 31 March 2023 ($m)</t>
  </si>
  <si>
    <t>Total payments (participants not in SIL) by gender for the year ending 31 March 2023 ($m)</t>
  </si>
  <si>
    <t>Average payments (participants not in SIL) by gender for the year ending 31 March 2023 ($)</t>
  </si>
  <si>
    <t>Total payments (participants not in SIL) by age group for the year ending 31 March 2023 ($m)</t>
  </si>
  <si>
    <t>Average payments (participants not in SIL) by age group for the year ending 31 March 2023 ($)</t>
  </si>
  <si>
    <t>Total payments (participants not in SIL) by primary disability group for the year ending 31 March 2023 ($m)</t>
  </si>
  <si>
    <t>Average payments (participants not in SIL) by primary disability group for the year ending 31 March 2023 ($)</t>
  </si>
  <si>
    <t>Average payments (participants not in SIL) by reported level of function for the year ending 31 March 2023 ($)</t>
  </si>
  <si>
    <t>Total payments ($m) (participants not in SIL) by support category for the year ending 31 March 2023 ($m)</t>
  </si>
  <si>
    <t>Distribution of the percentage change in plan budgets for plans reviewed in this financial year (1 July 2022 to 31 March 2023) - all participants</t>
  </si>
  <si>
    <t>Participant Service Guarantee Timeframes (% guarantees met) for the quarter ending 31 March 2023</t>
  </si>
  <si>
    <t>&lt;11</t>
  </si>
  <si>
    <t>0 to 6</t>
  </si>
  <si>
    <t>7 to 14</t>
  </si>
  <si>
    <t>15 to 18</t>
  </si>
  <si>
    <t>19 to 24</t>
  </si>
  <si>
    <t>25 to 34</t>
  </si>
  <si>
    <t>35 to 44</t>
  </si>
  <si>
    <t>45 to 54</t>
  </si>
  <si>
    <t>55 to 64</t>
  </si>
  <si>
    <t>65+</t>
  </si>
  <si>
    <t>Total</t>
  </si>
  <si>
    <t>Male</t>
  </si>
  <si>
    <t>Female</t>
  </si>
  <si>
    <t>Other</t>
  </si>
  <si>
    <t>OT</t>
  </si>
  <si>
    <t>Missing</t>
  </si>
  <si>
    <t>Autism</t>
  </si>
  <si>
    <t>Intellectual disability</t>
  </si>
  <si>
    <t>Psychosocial disability</t>
  </si>
  <si>
    <t>Developmental delay</t>
  </si>
  <si>
    <t>Hearing impairment</t>
  </si>
  <si>
    <t>Other neurological</t>
  </si>
  <si>
    <t>Other physical</t>
  </si>
  <si>
    <t>Cerebral palsy</t>
  </si>
  <si>
    <t>Acquired brain injury</t>
  </si>
  <si>
    <t>Global developmental delay</t>
  </si>
  <si>
    <t>Visual impairment</t>
  </si>
  <si>
    <t>Multiple sclerosis</t>
  </si>
  <si>
    <t>Stroke</t>
  </si>
  <si>
    <t>Spinal cord injury</t>
  </si>
  <si>
    <t>Other sensory/speech</t>
  </si>
  <si>
    <t>First Nations Participants</t>
  </si>
  <si>
    <t>Culturally and linguistically diverse participants</t>
  </si>
  <si>
    <t>Participants residing in remote and very remote areas</t>
  </si>
  <si>
    <t>Younger people in residential aged care (under 65)</t>
  </si>
  <si>
    <t>Participants with supported independent living</t>
  </si>
  <si>
    <t>Participants with specialised disability accommodation</t>
  </si>
  <si>
    <t>25 to 44</t>
  </si>
  <si>
    <t>45 to 64</t>
  </si>
  <si>
    <t>Total (aged 0 to 64)</t>
  </si>
  <si>
    <t>The Access Process</t>
  </si>
  <si>
    <t>The Pre-Planning Process</t>
  </si>
  <si>
    <t>The Planning Process</t>
  </si>
  <si>
    <t>The Reassessment Process</t>
  </si>
  <si>
    <t>Participants (15 and over) in work - Baseline</t>
  </si>
  <si>
    <t>Participants (15 and over) in work - 
Latest Reassessment</t>
  </si>
  <si>
    <t>Participants (15 and over) in community - Baseline</t>
  </si>
  <si>
    <t>Participants (15 and over) in community - Latest Reassessment</t>
  </si>
  <si>
    <t>Parent and carer employment rate  - Baseline</t>
  </si>
  <si>
    <t>Parent and carer employment rate  - Latest Reassessment</t>
  </si>
  <si>
    <t>Participant (15 and over) choice and control - First Reassessment</t>
  </si>
  <si>
    <t>Participant (15 and over) choice and control - Latest Reassessment</t>
  </si>
  <si>
    <t>Self-managed fully</t>
  </si>
  <si>
    <t>Self-managed partly</t>
  </si>
  <si>
    <t>Plan-managed</t>
  </si>
  <si>
    <t>Agency-managed</t>
  </si>
  <si>
    <t>Self-managed</t>
  </si>
  <si>
    <t>Participant complaints in 2022-23 Q3</t>
  </si>
  <si>
    <t>% of the number of active participants</t>
  </si>
  <si>
    <t>All participant complaints</t>
  </si>
  <si>
    <t>Less than 30 days</t>
  </si>
  <si>
    <t>30 to 59 days</t>
  </si>
  <si>
    <t>60 to 89 days</t>
  </si>
  <si>
    <t>90 to 119 days</t>
  </si>
  <si>
    <t>120 days and over</t>
  </si>
  <si>
    <t>No payments</t>
  </si>
  <si>
    <t>Total plans approved</t>
  </si>
  <si>
    <t>Individual / Sole Trader</t>
  </si>
  <si>
    <t>Company / Organisation</t>
  </si>
  <si>
    <t>Total active providers</t>
  </si>
  <si>
    <t>2017-18</t>
  </si>
  <si>
    <t>2018-19</t>
  </si>
  <si>
    <t>2019-20</t>
  </si>
  <si>
    <t>2020-21</t>
  </si>
  <si>
    <t>2021-22</t>
  </si>
  <si>
    <t>2022-23 YTD</t>
  </si>
  <si>
    <t>% increase from 2017-18 to 2018-19</t>
  </si>
  <si>
    <t>% increase from 2018-19 to 2019-20</t>
  </si>
  <si>
    <t>% increase from 2019-20 to 2020-21</t>
  </si>
  <si>
    <t>% increase from 2020-21 to 2021-22</t>
  </si>
  <si>
    <t>SIL - First plan</t>
  </si>
  <si>
    <t>SIL - Subsequent plans</t>
  </si>
  <si>
    <t>SIL - Total</t>
  </si>
  <si>
    <t>Non SIL - First plan</t>
  </si>
  <si>
    <t>Non SIL - Subsequent plans</t>
  </si>
  <si>
    <t>Non SIL - Total</t>
  </si>
  <si>
    <t>First plan (SIL and Non SIL)</t>
  </si>
  <si>
    <t>Subsequent plans (SIL and Non SIL)</t>
  </si>
  <si>
    <t>Total (SIL and Non SIL)</t>
  </si>
  <si>
    <t>28 days</t>
  </si>
  <si>
    <t>21 days</t>
  </si>
  <si>
    <t>90 days</t>
  </si>
  <si>
    <t>14 days</t>
  </si>
  <si>
    <t>56 days</t>
  </si>
  <si>
    <t>50 days</t>
  </si>
  <si>
    <t>60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</si>
</sst>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
    <numFmt numFmtId="165" formatCode="#,##0.0,,"/>
    <numFmt numFmtId="166" formatCode="0.0%"/>
    <numFmt numFmtId="167" formatCode="#,##0,,"/>
    <numFmt numFmtId="168" formatCode="#,##0.00,,"/>
    <numFmt numFmtId="169" formatCode="#,##0.000,,"/>
    <numFmt numFmtId="170" formatCode="#,##0.00000,,"/>
  </numFmts>
  <fonts count="22"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2"/>
      <color rgb="FFFFFFFF"/>
      <name val="Arial"/>
      <family val="2"/>
    </font>
    <font>
      <sz val="9"/>
      <color theme="1"/>
      <name val="Arial"/>
      <family val="2"/>
    </font>
    <font>
      <b/>
      <sz val="20"/>
      <color rgb="FF6B2976"/>
      <name val="Arial"/>
      <family val="2"/>
    </font>
    <font>
      <u/>
      <sz val="11"/>
      <color theme="10"/>
      <name val="Calibri"/>
      <family val="2"/>
      <scheme val="minor"/>
    </font>
    <font>
      <b/>
      <sz val="15"/>
      <color theme="3"/>
      <name val="Calibri"/>
      <family val="2"/>
      <scheme val="minor"/>
    </font>
    <font>
      <sz val="12"/>
      <color theme="1"/>
      <name val="Arial"/>
      <family val="2"/>
    </font>
    <font>
      <b/>
      <sz val="12"/>
      <color theme="1"/>
      <name val="Arial"/>
      <family val="2"/>
    </font>
    <font>
      <sz val="8"/>
      <name val="Calibri"/>
      <family val="2"/>
      <scheme val="minor"/>
    </font>
    <font>
      <sz val="12"/>
      <color theme="1"/>
      <name val="Calibri"/>
      <family val="2"/>
      <scheme val="minor"/>
    </font>
    <font>
      <sz val="12"/>
      <color rgb="FF000000"/>
      <name val="Arial"/>
      <family val="2"/>
    </font>
    <font>
      <b/>
      <sz val="12"/>
      <color rgb="FF000000"/>
      <name val="Arial"/>
      <family val="2"/>
    </font>
    <font>
      <sz val="12"/>
      <name val="Arial"/>
      <family val="2"/>
    </font>
    <font>
      <i/>
      <sz val="12"/>
      <color rgb="FF000000"/>
      <name val="Arial"/>
      <family val="2"/>
    </font>
    <font>
      <i/>
      <sz val="12"/>
      <color theme="1"/>
      <name val="Arial"/>
      <family val="2"/>
    </font>
    <font>
      <b/>
      <i/>
      <sz val="12"/>
      <color theme="1"/>
      <name val="Arial"/>
      <family val="2"/>
    </font>
    <font>
      <b/>
      <i/>
      <sz val="12"/>
      <color rgb="FF000000"/>
      <name val="Arial"/>
      <family val="2"/>
    </font>
    <font>
      <u/>
      <sz val="12"/>
      <color theme="10"/>
      <name val="Arial"/>
      <family val="2"/>
    </font>
    <font>
      <b/>
      <sz val="16"/>
      <color rgb="FF6B2976"/>
      <name val="Arial"/>
      <family val="2"/>
    </font>
  </fonts>
  <fills count="5">
    <fill>
      <patternFill patternType="none"/>
    </fill>
    <fill>
      <patternFill patternType="gray125"/>
    </fill>
    <fill>
      <patternFill patternType="solid">
        <fgColor rgb="FF6B2976"/>
        <bgColor indexed="64"/>
      </patternFill>
    </fill>
    <fill>
      <patternFill patternType="solid">
        <fgColor theme="0" tint="-0.34998626667073579"/>
        <bgColor indexed="64"/>
      </patternFill>
    </fill>
    <fill>
      <patternFill patternType="solid">
        <fgColor rgb="FFFFFF00"/>
        <bgColor indexed="64"/>
      </patternFill>
    </fill>
  </fills>
  <borders count="26">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ck">
        <color theme="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25" applyNumberFormat="0" applyFill="0" applyAlignment="0" applyProtection="0"/>
  </cellStyleXfs>
  <cellXfs count="209">
    <xf numFmtId="0" fontId="0" fillId="0" borderId="0" xfId="0"/>
    <xf numFmtId="0" fontId="3" fillId="0" borderId="0" xfId="0" applyFont="1"/>
    <xf numFmtId="0" fontId="4" fillId="2" borderId="0" xfId="0" applyFont="1" applyFill="1" applyAlignment="1">
      <alignment vertical="center"/>
    </xf>
    <xf numFmtId="0" fontId="2" fillId="0" borderId="0" xfId="0" applyFont="1" applyAlignment="1">
      <alignment horizontal="left" vertical="top" wrapText="1"/>
    </xf>
    <xf numFmtId="0" fontId="9" fillId="3" borderId="0" xfId="0" applyFont="1" applyFill="1" applyAlignment="1">
      <alignment horizontal="left"/>
    </xf>
    <xf numFmtId="0" fontId="10" fillId="4" borderId="0" xfId="0" applyFont="1" applyFill="1" applyAlignment="1">
      <alignment horizontal="left"/>
    </xf>
    <xf numFmtId="0" fontId="9" fillId="3" borderId="0" xfId="0" applyFont="1" applyFill="1" applyAlignment="1">
      <alignment horizontal="center"/>
    </xf>
    <xf numFmtId="0" fontId="9" fillId="0" borderId="0" xfId="0" applyFont="1"/>
    <xf numFmtId="0" fontId="4" fillId="2" borderId="0" xfId="0" applyFont="1" applyFill="1" applyAlignment="1">
      <alignment wrapText="1"/>
    </xf>
    <xf numFmtId="0" fontId="4" fillId="2" borderId="0" xfId="0" applyFont="1" applyFill="1"/>
    <xf numFmtId="0" fontId="12" fillId="0" borderId="0" xfId="0" applyFont="1"/>
    <xf numFmtId="0" fontId="9" fillId="0" borderId="0" xfId="0" applyFont="1" applyAlignment="1">
      <alignment wrapText="1"/>
    </xf>
    <xf numFmtId="0" fontId="4" fillId="2" borderId="1" xfId="0" applyFont="1" applyFill="1" applyBorder="1" applyAlignment="1">
      <alignment vertical="center"/>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9" fontId="4" fillId="2" borderId="4" xfId="0" applyNumberFormat="1" applyFont="1" applyFill="1" applyBorder="1" applyAlignment="1">
      <alignment horizontal="center" vertical="center"/>
    </xf>
    <xf numFmtId="3" fontId="13" fillId="0" borderId="3" xfId="0" applyNumberFormat="1" applyFont="1" applyBorder="1" applyAlignment="1">
      <alignment vertical="center"/>
    </xf>
    <xf numFmtId="3" fontId="13" fillId="0" borderId="11" xfId="0" applyNumberFormat="1" applyFont="1" applyBorder="1" applyAlignment="1">
      <alignment horizontal="center" vertical="center"/>
    </xf>
    <xf numFmtId="166" fontId="13" fillId="0" borderId="0" xfId="1" applyNumberFormat="1" applyFont="1" applyBorder="1" applyAlignment="1">
      <alignment horizontal="center" vertical="center"/>
    </xf>
    <xf numFmtId="3" fontId="13" fillId="0" borderId="5" xfId="0" applyNumberFormat="1" applyFont="1" applyBorder="1" applyAlignment="1">
      <alignment horizontal="center" vertical="center"/>
    </xf>
    <xf numFmtId="3" fontId="14" fillId="0" borderId="7" xfId="0" applyNumberFormat="1" applyFont="1" applyBorder="1" applyAlignment="1">
      <alignment vertical="center"/>
    </xf>
    <xf numFmtId="3" fontId="14" fillId="0" borderId="13" xfId="0" applyNumberFormat="1" applyFont="1" applyBorder="1" applyAlignment="1">
      <alignment horizontal="center" vertical="center"/>
    </xf>
    <xf numFmtId="166" fontId="14" fillId="0" borderId="7" xfId="1" applyNumberFormat="1" applyFont="1" applyBorder="1" applyAlignment="1">
      <alignment horizontal="center" vertical="center"/>
    </xf>
    <xf numFmtId="3" fontId="14" fillId="0" borderId="8" xfId="0" applyNumberFormat="1" applyFont="1" applyBorder="1" applyAlignment="1">
      <alignment horizontal="center" vertical="center"/>
    </xf>
    <xf numFmtId="3" fontId="4" fillId="2" borderId="2" xfId="0" applyNumberFormat="1" applyFont="1" applyFill="1" applyBorder="1" applyAlignment="1">
      <alignment horizontal="center" vertical="center"/>
    </xf>
    <xf numFmtId="0" fontId="4" fillId="2" borderId="4" xfId="0" applyFont="1" applyFill="1" applyBorder="1" applyAlignment="1">
      <alignment horizontal="center" vertical="center"/>
    </xf>
    <xf numFmtId="3" fontId="9" fillId="0" borderId="6" xfId="0" applyNumberFormat="1" applyFont="1" applyBorder="1" applyAlignment="1">
      <alignment horizontal="center" vertical="center"/>
    </xf>
    <xf numFmtId="9" fontId="9" fillId="0" borderId="7" xfId="1" applyFont="1" applyBorder="1" applyAlignment="1">
      <alignment horizontal="center" vertical="center"/>
    </xf>
    <xf numFmtId="9" fontId="10" fillId="0" borderId="8" xfId="1" applyFont="1" applyBorder="1" applyAlignment="1">
      <alignment horizontal="center" vertical="center"/>
    </xf>
    <xf numFmtId="3" fontId="9" fillId="0" borderId="3" xfId="0" applyNumberFormat="1" applyFont="1" applyBorder="1" applyAlignment="1">
      <alignment horizontal="center" vertical="center"/>
    </xf>
    <xf numFmtId="9" fontId="9" fillId="0" borderId="0" xfId="1" applyFont="1" applyBorder="1" applyAlignment="1">
      <alignment horizontal="center" vertical="center"/>
    </xf>
    <xf numFmtId="9" fontId="10" fillId="0" borderId="5" xfId="1" applyFont="1" applyBorder="1" applyAlignment="1">
      <alignment horizontal="center" vertical="center"/>
    </xf>
    <xf numFmtId="0" fontId="9" fillId="0" borderId="3" xfId="0" applyFont="1" applyBorder="1" applyAlignment="1">
      <alignment horizontal="center" vertical="center"/>
    </xf>
    <xf numFmtId="9" fontId="4" fillId="2" borderId="2"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0" fontId="13" fillId="0" borderId="6" xfId="0" applyFont="1" applyBorder="1" applyAlignment="1">
      <alignment vertical="center"/>
    </xf>
    <xf numFmtId="9" fontId="13" fillId="0" borderId="7" xfId="0" applyNumberFormat="1" applyFont="1" applyBorder="1" applyAlignment="1">
      <alignment horizontal="center" vertical="center"/>
    </xf>
    <xf numFmtId="9" fontId="13" fillId="0" borderId="6" xfId="0" applyNumberFormat="1" applyFont="1" applyBorder="1" applyAlignment="1">
      <alignment horizontal="center" vertical="center"/>
    </xf>
    <xf numFmtId="9" fontId="14" fillId="0" borderId="7" xfId="0" applyNumberFormat="1" applyFont="1" applyBorder="1" applyAlignment="1">
      <alignment horizontal="center" vertical="center"/>
    </xf>
    <xf numFmtId="0" fontId="13" fillId="0" borderId="3" xfId="0" applyFont="1" applyBorder="1" applyAlignment="1">
      <alignment vertical="center"/>
    </xf>
    <xf numFmtId="9" fontId="13" fillId="0" borderId="0" xfId="0" applyNumberFormat="1" applyFont="1" applyAlignment="1">
      <alignment horizontal="center" vertical="center"/>
    </xf>
    <xf numFmtId="9" fontId="13" fillId="0" borderId="3" xfId="0" applyNumberFormat="1" applyFont="1" applyBorder="1" applyAlignment="1">
      <alignment horizontal="center" vertical="center"/>
    </xf>
    <xf numFmtId="9" fontId="14" fillId="0" borderId="0" xfId="0" applyNumberFormat="1" applyFont="1" applyAlignment="1">
      <alignment horizontal="center" vertical="center"/>
    </xf>
    <xf numFmtId="0" fontId="13" fillId="0" borderId="19" xfId="0" applyFont="1" applyBorder="1" applyAlignment="1">
      <alignment vertical="center"/>
    </xf>
    <xf numFmtId="9" fontId="13" fillId="0" borderId="15" xfId="0" applyNumberFormat="1" applyFont="1" applyBorder="1" applyAlignment="1">
      <alignment horizontal="center" vertical="center"/>
    </xf>
    <xf numFmtId="9" fontId="13" fillId="0" borderId="19" xfId="0" applyNumberFormat="1" applyFont="1" applyBorder="1" applyAlignment="1">
      <alignment horizontal="center" vertical="center"/>
    </xf>
    <xf numFmtId="9" fontId="14" fillId="0" borderId="15" xfId="0" applyNumberFormat="1" applyFont="1" applyBorder="1" applyAlignment="1">
      <alignment horizontal="center" vertical="center"/>
    </xf>
    <xf numFmtId="0" fontId="13" fillId="0" borderId="18" xfId="0" applyFont="1" applyBorder="1" applyAlignment="1">
      <alignment vertical="center"/>
    </xf>
    <xf numFmtId="9" fontId="13" fillId="0" borderId="21" xfId="0" applyNumberFormat="1" applyFont="1" applyBorder="1" applyAlignment="1">
      <alignment horizontal="center" vertical="center"/>
    </xf>
    <xf numFmtId="9" fontId="13" fillId="0" borderId="17" xfId="0" applyNumberFormat="1" applyFont="1" applyBorder="1" applyAlignment="1">
      <alignment horizontal="center" vertical="center"/>
    </xf>
    <xf numFmtId="9" fontId="13" fillId="0" borderId="18" xfId="0" applyNumberFormat="1" applyFont="1" applyBorder="1" applyAlignment="1">
      <alignment horizontal="center" vertical="center"/>
    </xf>
    <xf numFmtId="9" fontId="14" fillId="0" borderId="17" xfId="0" applyNumberFormat="1" applyFont="1" applyBorder="1" applyAlignment="1">
      <alignment horizontal="center" vertical="center"/>
    </xf>
    <xf numFmtId="0" fontId="14" fillId="0" borderId="18" xfId="0" applyFont="1" applyBorder="1" applyAlignment="1">
      <alignment vertical="center"/>
    </xf>
    <xf numFmtId="9" fontId="14" fillId="0" borderId="18" xfId="0" applyNumberFormat="1" applyFont="1" applyBorder="1" applyAlignment="1">
      <alignment horizontal="center" vertical="center"/>
    </xf>
    <xf numFmtId="0" fontId="14" fillId="0" borderId="3" xfId="0" applyFont="1" applyBorder="1" applyAlignment="1">
      <alignment vertical="center"/>
    </xf>
    <xf numFmtId="9" fontId="14" fillId="0" borderId="3" xfId="0" applyNumberFormat="1" applyFont="1" applyBorder="1" applyAlignment="1">
      <alignment horizontal="center" vertical="center"/>
    </xf>
    <xf numFmtId="9" fontId="9" fillId="0" borderId="0" xfId="1" applyFont="1" applyFill="1" applyBorder="1" applyAlignment="1">
      <alignment horizontal="center" vertical="center"/>
    </xf>
    <xf numFmtId="9" fontId="9" fillId="0" borderId="5" xfId="1" applyFont="1" applyFill="1" applyBorder="1" applyAlignment="1">
      <alignment horizontal="center" vertical="center"/>
    </xf>
    <xf numFmtId="0" fontId="9" fillId="0" borderId="3" xfId="0" applyFont="1" applyBorder="1"/>
    <xf numFmtId="0" fontId="9" fillId="0" borderId="1" xfId="0" applyFont="1" applyBorder="1"/>
    <xf numFmtId="0" fontId="10" fillId="0" borderId="6" xfId="0" applyFont="1" applyBorder="1"/>
    <xf numFmtId="9" fontId="10" fillId="0" borderId="7" xfId="1" applyFont="1" applyFill="1" applyBorder="1" applyAlignment="1">
      <alignment horizontal="center" vertical="center"/>
    </xf>
    <xf numFmtId="9" fontId="10" fillId="0" borderId="8" xfId="1" applyFont="1" applyFill="1" applyBorder="1" applyAlignment="1">
      <alignment horizontal="center" vertical="center"/>
    </xf>
    <xf numFmtId="3" fontId="4" fillId="2" borderId="4" xfId="0" applyNumberFormat="1" applyFont="1" applyFill="1" applyBorder="1" applyAlignment="1">
      <alignment horizontal="center" vertical="center"/>
    </xf>
    <xf numFmtId="1" fontId="9" fillId="0" borderId="18" xfId="0" applyNumberFormat="1" applyFont="1" applyBorder="1" applyAlignment="1">
      <alignment vertical="center"/>
    </xf>
    <xf numFmtId="167" fontId="9" fillId="0" borderId="0" xfId="0" applyNumberFormat="1" applyFont="1" applyAlignment="1">
      <alignment horizontal="center" vertical="center"/>
    </xf>
    <xf numFmtId="167" fontId="10" fillId="0" borderId="5" xfId="0" applyNumberFormat="1" applyFont="1" applyBorder="1" applyAlignment="1">
      <alignment horizontal="center" vertical="center"/>
    </xf>
    <xf numFmtId="1" fontId="9" fillId="0" borderId="3" xfId="0" applyNumberFormat="1" applyFont="1" applyBorder="1" applyAlignment="1">
      <alignment vertical="center"/>
    </xf>
    <xf numFmtId="167" fontId="9" fillId="0" borderId="17" xfId="0" applyNumberFormat="1" applyFont="1" applyBorder="1" applyAlignment="1">
      <alignment horizontal="center" vertical="center"/>
    </xf>
    <xf numFmtId="167" fontId="10" fillId="0" borderId="21" xfId="0" applyNumberFormat="1" applyFont="1" applyBorder="1" applyAlignment="1">
      <alignment horizontal="center" vertical="center"/>
    </xf>
    <xf numFmtId="165" fontId="9" fillId="0" borderId="0" xfId="0" applyNumberFormat="1" applyFont="1" applyAlignment="1">
      <alignment horizontal="center" vertical="center"/>
    </xf>
    <xf numFmtId="168" fontId="9" fillId="0" borderId="0" xfId="0" applyNumberFormat="1" applyFont="1" applyAlignment="1">
      <alignment horizontal="center" vertical="center"/>
    </xf>
    <xf numFmtId="169" fontId="9" fillId="0" borderId="0" xfId="0" applyNumberFormat="1" applyFont="1" applyAlignment="1">
      <alignment horizontal="center" vertical="center"/>
    </xf>
    <xf numFmtId="1" fontId="9" fillId="0" borderId="19" xfId="0" applyNumberFormat="1" applyFont="1" applyBorder="1" applyAlignment="1">
      <alignment vertical="center"/>
    </xf>
    <xf numFmtId="167" fontId="9" fillId="0" borderId="15" xfId="0" applyNumberFormat="1" applyFont="1" applyBorder="1" applyAlignment="1">
      <alignment horizontal="center" vertical="center"/>
    </xf>
    <xf numFmtId="167" fontId="10" fillId="0" borderId="24" xfId="0" applyNumberFormat="1" applyFont="1" applyBorder="1" applyAlignment="1">
      <alignment horizontal="center" vertical="center"/>
    </xf>
    <xf numFmtId="1" fontId="9" fillId="0" borderId="1" xfId="0" applyNumberFormat="1" applyFont="1" applyBorder="1" applyAlignment="1">
      <alignment vertical="center"/>
    </xf>
    <xf numFmtId="164" fontId="10" fillId="0" borderId="6" xfId="0" applyNumberFormat="1" applyFont="1" applyBorder="1" applyAlignment="1">
      <alignment vertical="center"/>
    </xf>
    <xf numFmtId="167" fontId="10" fillId="0" borderId="7" xfId="0" applyNumberFormat="1" applyFont="1" applyBorder="1" applyAlignment="1">
      <alignment horizontal="center" vertical="center"/>
    </xf>
    <xf numFmtId="167" fontId="10" fillId="0" borderId="8" xfId="0" applyNumberFormat="1" applyFont="1" applyBorder="1" applyAlignment="1">
      <alignment horizontal="center" vertical="center"/>
    </xf>
    <xf numFmtId="1" fontId="9" fillId="0" borderId="6" xfId="0" applyNumberFormat="1" applyFont="1" applyBorder="1" applyAlignment="1">
      <alignment horizontal="left" vertical="center"/>
    </xf>
    <xf numFmtId="3" fontId="9" fillId="0" borderId="0" xfId="0" applyNumberFormat="1" applyFont="1" applyAlignment="1">
      <alignment horizontal="center" vertical="center"/>
    </xf>
    <xf numFmtId="3" fontId="10" fillId="0" borderId="5" xfId="0" applyNumberFormat="1" applyFont="1" applyBorder="1" applyAlignment="1">
      <alignment horizontal="center" vertical="center"/>
    </xf>
    <xf numFmtId="1" fontId="9" fillId="0" borderId="3" xfId="0" applyNumberFormat="1" applyFont="1" applyBorder="1" applyAlignment="1">
      <alignment horizontal="left" vertical="center"/>
    </xf>
    <xf numFmtId="1" fontId="9" fillId="0" borderId="1" xfId="0" applyNumberFormat="1" applyFont="1" applyBorder="1" applyAlignment="1">
      <alignment horizontal="left" vertical="center"/>
    </xf>
    <xf numFmtId="164" fontId="10" fillId="0" borderId="6" xfId="0" applyNumberFormat="1" applyFont="1" applyBorder="1" applyAlignment="1">
      <alignment horizontal="left" vertical="center"/>
    </xf>
    <xf numFmtId="3" fontId="10" fillId="0" borderId="7" xfId="0" applyNumberFormat="1" applyFont="1" applyBorder="1" applyAlignment="1">
      <alignment horizontal="center" vertical="center"/>
    </xf>
    <xf numFmtId="3" fontId="10" fillId="0" borderId="8" xfId="0" applyNumberFormat="1" applyFont="1" applyBorder="1" applyAlignment="1">
      <alignment horizontal="center" vertical="center"/>
    </xf>
    <xf numFmtId="164" fontId="9" fillId="0" borderId="6" xfId="0" applyNumberFormat="1" applyFont="1" applyBorder="1" applyAlignment="1">
      <alignment vertical="center"/>
    </xf>
    <xf numFmtId="164" fontId="9" fillId="0" borderId="3" xfId="0" applyNumberFormat="1" applyFont="1" applyBorder="1" applyAlignment="1">
      <alignment vertical="center"/>
    </xf>
    <xf numFmtId="164" fontId="9" fillId="0" borderId="3" xfId="0" applyNumberFormat="1" applyFont="1" applyBorder="1" applyAlignment="1">
      <alignment vertical="center" wrapText="1"/>
    </xf>
    <xf numFmtId="164" fontId="9" fillId="0" borderId="1" xfId="0" applyNumberFormat="1" applyFont="1" applyBorder="1" applyAlignment="1">
      <alignment vertical="center"/>
    </xf>
    <xf numFmtId="1" fontId="4" fillId="2" borderId="1" xfId="0" applyNumberFormat="1" applyFont="1" applyFill="1" applyBorder="1" applyAlignment="1">
      <alignment vertical="center"/>
    </xf>
    <xf numFmtId="1" fontId="9" fillId="0" borderId="3" xfId="0" applyNumberFormat="1" applyFont="1" applyBorder="1" applyAlignment="1">
      <alignment vertical="center" wrapText="1"/>
    </xf>
    <xf numFmtId="169" fontId="10" fillId="0" borderId="5" xfId="0" applyNumberFormat="1" applyFont="1" applyBorder="1" applyAlignment="1">
      <alignment horizontal="center" vertical="center"/>
    </xf>
    <xf numFmtId="1" fontId="9" fillId="0" borderId="1" xfId="0" applyNumberFormat="1" applyFont="1" applyBorder="1" applyAlignment="1">
      <alignment vertical="center" wrapText="1"/>
    </xf>
    <xf numFmtId="170" fontId="9" fillId="0" borderId="0" xfId="0" applyNumberFormat="1" applyFont="1" applyAlignment="1">
      <alignment horizontal="center" vertical="center"/>
    </xf>
    <xf numFmtId="167" fontId="10" fillId="0" borderId="11" xfId="0" applyNumberFormat="1" applyFont="1" applyBorder="1" applyAlignment="1">
      <alignment horizontal="center" vertical="center"/>
    </xf>
    <xf numFmtId="164" fontId="10" fillId="0" borderId="12" xfId="0" applyNumberFormat="1" applyFont="1" applyBorder="1" applyAlignment="1">
      <alignment vertical="center"/>
    </xf>
    <xf numFmtId="167" fontId="10" fillId="0" borderId="9" xfId="0" applyNumberFormat="1" applyFont="1" applyBorder="1" applyAlignment="1">
      <alignment horizontal="center" vertical="center"/>
    </xf>
    <xf numFmtId="167" fontId="10" fillId="0" borderId="12" xfId="0" applyNumberFormat="1" applyFont="1" applyBorder="1" applyAlignment="1">
      <alignment horizontal="center" vertical="center"/>
    </xf>
    <xf numFmtId="3" fontId="4" fillId="2" borderId="5" xfId="0" applyNumberFormat="1" applyFont="1" applyFill="1" applyBorder="1" applyAlignment="1">
      <alignment horizontal="center" vertical="center"/>
    </xf>
    <xf numFmtId="167" fontId="10" fillId="0" borderId="4" xfId="0" applyNumberFormat="1" applyFont="1" applyBorder="1" applyAlignment="1">
      <alignment horizontal="center" vertical="center"/>
    </xf>
    <xf numFmtId="1" fontId="9" fillId="0" borderId="13" xfId="0" applyNumberFormat="1" applyFont="1" applyBorder="1" applyAlignment="1">
      <alignment vertical="center"/>
    </xf>
    <xf numFmtId="167" fontId="9" fillId="0" borderId="7" xfId="0" applyNumberFormat="1" applyFont="1" applyBorder="1" applyAlignment="1">
      <alignment horizontal="center" vertical="center"/>
    </xf>
    <xf numFmtId="167" fontId="10" fillId="0" borderId="13" xfId="0" applyNumberFormat="1" applyFont="1" applyBorder="1" applyAlignment="1">
      <alignment horizontal="center" vertical="center"/>
    </xf>
    <xf numFmtId="1" fontId="9" fillId="0" borderId="11" xfId="0" applyNumberFormat="1" applyFont="1" applyBorder="1" applyAlignment="1">
      <alignment vertical="center"/>
    </xf>
    <xf numFmtId="1" fontId="9" fillId="0" borderId="16" xfId="0" applyNumberFormat="1" applyFont="1" applyBorder="1" applyAlignment="1">
      <alignment vertical="center"/>
    </xf>
    <xf numFmtId="167" fontId="10" fillId="0" borderId="16" xfId="0" applyNumberFormat="1" applyFont="1" applyBorder="1" applyAlignment="1">
      <alignment horizontal="center" vertical="center"/>
    </xf>
    <xf numFmtId="1" fontId="9" fillId="0" borderId="11" xfId="0" applyNumberFormat="1" applyFont="1" applyBorder="1" applyAlignment="1">
      <alignment vertical="center" wrapText="1"/>
    </xf>
    <xf numFmtId="165" fontId="10" fillId="0" borderId="11" xfId="0" applyNumberFormat="1" applyFont="1" applyBorder="1" applyAlignment="1">
      <alignment horizontal="center" vertical="center"/>
    </xf>
    <xf numFmtId="1" fontId="9" fillId="0" borderId="14" xfId="0" applyNumberFormat="1" applyFont="1" applyBorder="1" applyAlignment="1">
      <alignment vertical="center" wrapText="1"/>
    </xf>
    <xf numFmtId="167" fontId="10" fillId="0" borderId="14" xfId="0" applyNumberFormat="1" applyFont="1" applyBorder="1" applyAlignment="1">
      <alignment horizontal="center" vertical="center"/>
    </xf>
    <xf numFmtId="1" fontId="9" fillId="0" borderId="10" xfId="0" applyNumberFormat="1" applyFont="1" applyBorder="1" applyAlignment="1">
      <alignment vertical="center" wrapText="1"/>
    </xf>
    <xf numFmtId="0" fontId="4" fillId="2" borderId="3" xfId="0" applyFont="1" applyFill="1" applyBorder="1" applyAlignment="1">
      <alignment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168" fontId="10" fillId="0" borderId="5" xfId="0" applyNumberFormat="1" applyFont="1" applyBorder="1" applyAlignment="1">
      <alignment horizontal="center" vertical="center"/>
    </xf>
    <xf numFmtId="0" fontId="4" fillId="2" borderId="2" xfId="0" applyFont="1" applyFill="1" applyBorder="1" applyAlignment="1">
      <alignment vertical="center"/>
    </xf>
    <xf numFmtId="9" fontId="4" fillId="2" borderId="5" xfId="0" applyNumberFormat="1" applyFont="1" applyFill="1" applyBorder="1" applyAlignment="1">
      <alignment horizontal="center" vertical="center"/>
    </xf>
    <xf numFmtId="0" fontId="16" fillId="0" borderId="3" xfId="0" applyFont="1" applyBorder="1" applyAlignment="1">
      <alignment vertical="center"/>
    </xf>
    <xf numFmtId="9" fontId="17" fillId="0" borderId="0" xfId="1" applyFont="1" applyFill="1" applyBorder="1" applyAlignment="1">
      <alignment horizontal="center" vertical="center"/>
    </xf>
    <xf numFmtId="9" fontId="18" fillId="0" borderId="5" xfId="1" applyFont="1" applyFill="1" applyBorder="1" applyAlignment="1">
      <alignment horizontal="center" vertical="center"/>
    </xf>
    <xf numFmtId="0" fontId="16" fillId="0" borderId="3" xfId="0" applyFont="1" applyBorder="1" applyAlignment="1">
      <alignment vertical="center" wrapText="1"/>
    </xf>
    <xf numFmtId="3" fontId="13" fillId="0" borderId="0" xfId="0" applyNumberFormat="1" applyFont="1" applyAlignment="1">
      <alignment horizontal="center" vertical="center"/>
    </xf>
    <xf numFmtId="3" fontId="14" fillId="0" borderId="5" xfId="0" applyNumberFormat="1" applyFont="1" applyBorder="1" applyAlignment="1">
      <alignment horizontal="center" vertical="center"/>
    </xf>
    <xf numFmtId="3" fontId="14" fillId="0" borderId="7" xfId="0" applyNumberFormat="1" applyFont="1" applyBorder="1" applyAlignment="1">
      <alignment horizontal="center" vertical="center"/>
    </xf>
    <xf numFmtId="0" fontId="13" fillId="0" borderId="6" xfId="0" applyFont="1" applyBorder="1" applyAlignment="1">
      <alignment vertical="center" wrapText="1"/>
    </xf>
    <xf numFmtId="0" fontId="13" fillId="0" borderId="7" xfId="0" applyFont="1" applyBorder="1" applyAlignment="1">
      <alignment vertical="center"/>
    </xf>
    <xf numFmtId="9" fontId="13" fillId="0" borderId="5" xfId="0" applyNumberFormat="1" applyFont="1" applyBorder="1" applyAlignment="1">
      <alignment horizontal="center" vertical="center"/>
    </xf>
    <xf numFmtId="0" fontId="13" fillId="0" borderId="0" xfId="0" applyFont="1" applyAlignment="1">
      <alignment vertical="center"/>
    </xf>
    <xf numFmtId="0" fontId="13" fillId="0" borderId="2" xfId="0" applyFont="1" applyBorder="1" applyAlignment="1">
      <alignment vertical="center"/>
    </xf>
    <xf numFmtId="0" fontId="14" fillId="0" borderId="7" xfId="0" applyFont="1" applyBorder="1" applyAlignment="1">
      <alignment vertical="center" wrapText="1"/>
    </xf>
    <xf numFmtId="9" fontId="14" fillId="0" borderId="8" xfId="0" applyNumberFormat="1" applyFont="1" applyBorder="1" applyAlignment="1">
      <alignment horizontal="center" vertical="center"/>
    </xf>
    <xf numFmtId="9" fontId="14" fillId="0" borderId="6" xfId="0" applyNumberFormat="1" applyFont="1" applyBorder="1" applyAlignment="1">
      <alignment horizontal="center" vertical="center"/>
    </xf>
    <xf numFmtId="0" fontId="16" fillId="0" borderId="1" xfId="0" applyFont="1" applyBorder="1" applyAlignment="1">
      <alignment vertical="center"/>
    </xf>
    <xf numFmtId="166" fontId="16" fillId="0" borderId="0" xfId="0" applyNumberFormat="1" applyFont="1" applyAlignment="1">
      <alignment horizontal="center" vertical="center"/>
    </xf>
    <xf numFmtId="166" fontId="19" fillId="0" borderId="5" xfId="0" applyNumberFormat="1" applyFont="1" applyBorder="1" applyAlignment="1">
      <alignment horizontal="center" vertical="center"/>
    </xf>
    <xf numFmtId="3" fontId="13" fillId="0" borderId="7" xfId="0" applyNumberFormat="1" applyFont="1" applyBorder="1" applyAlignment="1">
      <alignment horizontal="center" vertical="center"/>
    </xf>
    <xf numFmtId="166" fontId="16" fillId="0" borderId="3" xfId="0" applyNumberFormat="1" applyFont="1" applyBorder="1" applyAlignment="1">
      <alignment horizontal="center" vertical="center"/>
    </xf>
    <xf numFmtId="166" fontId="19" fillId="0" borderId="0" xfId="0" applyNumberFormat="1" applyFont="1" applyAlignment="1">
      <alignment horizontal="center" vertical="center"/>
    </xf>
    <xf numFmtId="0" fontId="13" fillId="0" borderId="22" xfId="0" applyFont="1" applyBorder="1" applyAlignment="1">
      <alignment vertical="center"/>
    </xf>
    <xf numFmtId="3" fontId="13" fillId="0" borderId="20" xfId="0" applyNumberFormat="1" applyFont="1" applyBorder="1" applyAlignment="1">
      <alignment horizontal="center" vertical="center"/>
    </xf>
    <xf numFmtId="3" fontId="14" fillId="0" borderId="23" xfId="0" applyNumberFormat="1" applyFont="1" applyBorder="1" applyAlignment="1">
      <alignment horizontal="center" vertical="center"/>
    </xf>
    <xf numFmtId="0" fontId="13" fillId="0" borderId="3" xfId="0" applyFont="1" applyBorder="1" applyAlignment="1">
      <alignment vertical="center" wrapText="1"/>
    </xf>
    <xf numFmtId="9" fontId="14" fillId="0" borderId="5" xfId="0" applyNumberFormat="1" applyFont="1" applyBorder="1" applyAlignment="1">
      <alignment horizontal="center" vertical="center"/>
    </xf>
    <xf numFmtId="0" fontId="14" fillId="0" borderId="7" xfId="0" applyFont="1" applyBorder="1" applyAlignment="1">
      <alignment vertical="center"/>
    </xf>
    <xf numFmtId="0" fontId="13" fillId="0" borderId="1" xfId="0" applyFont="1" applyBorder="1" applyAlignment="1">
      <alignment vertical="center"/>
    </xf>
    <xf numFmtId="0" fontId="14" fillId="0" borderId="6" xfId="0" applyFont="1" applyBorder="1" applyAlignment="1">
      <alignment vertical="center"/>
    </xf>
    <xf numFmtId="0" fontId="4" fillId="2" borderId="1" xfId="0" applyFont="1" applyFill="1" applyBorder="1" applyAlignment="1">
      <alignment vertical="center" wrapText="1"/>
    </xf>
    <xf numFmtId="9" fontId="13" fillId="0" borderId="2" xfId="0" applyNumberFormat="1" applyFont="1" applyBorder="1" applyAlignment="1">
      <alignment horizontal="center" vertical="center"/>
    </xf>
    <xf numFmtId="9" fontId="14" fillId="0" borderId="4" xfId="0" applyNumberFormat="1" applyFont="1" applyBorder="1" applyAlignment="1">
      <alignment horizontal="center" vertical="center"/>
    </xf>
    <xf numFmtId="9" fontId="13" fillId="0" borderId="0" xfId="1" applyFont="1" applyBorder="1" applyAlignment="1">
      <alignment horizontal="center" vertical="center"/>
    </xf>
    <xf numFmtId="9" fontId="14" fillId="0" borderId="5" xfId="1" applyFont="1" applyBorder="1" applyAlignment="1">
      <alignment horizontal="center" vertical="center"/>
    </xf>
    <xf numFmtId="9" fontId="13" fillId="0" borderId="2" xfId="1" applyFont="1" applyBorder="1" applyAlignment="1">
      <alignment horizontal="center" vertical="center"/>
    </xf>
    <xf numFmtId="9" fontId="14" fillId="0" borderId="4" xfId="1" applyFont="1" applyBorder="1" applyAlignment="1">
      <alignment horizontal="center" vertical="center"/>
    </xf>
    <xf numFmtId="9" fontId="9" fillId="0" borderId="0" xfId="1" applyFont="1" applyBorder="1" applyAlignment="1">
      <alignment horizontal="center" vertical="center" wrapText="1"/>
    </xf>
    <xf numFmtId="9" fontId="10" fillId="0" borderId="5" xfId="1" applyFont="1" applyBorder="1" applyAlignment="1">
      <alignment horizontal="center" vertical="center" wrapText="1"/>
    </xf>
    <xf numFmtId="3" fontId="4" fillId="2" borderId="1" xfId="0" applyNumberFormat="1" applyFont="1" applyFill="1" applyBorder="1" applyAlignment="1">
      <alignment horizontal="center" vertical="center"/>
    </xf>
    <xf numFmtId="166" fontId="13" fillId="0" borderId="5" xfId="0" applyNumberFormat="1" applyFont="1" applyBorder="1" applyAlignment="1">
      <alignment horizontal="center" vertical="center"/>
    </xf>
    <xf numFmtId="166" fontId="13" fillId="0" borderId="0" xfId="0" applyNumberFormat="1" applyFont="1" applyAlignment="1">
      <alignment horizontal="center" vertical="center"/>
    </xf>
    <xf numFmtId="166" fontId="13" fillId="0" borderId="3" xfId="0" applyNumberFormat="1" applyFont="1" applyBorder="1" applyAlignment="1">
      <alignment horizontal="center" vertical="center"/>
    </xf>
    <xf numFmtId="166" fontId="14" fillId="0" borderId="0" xfId="0" applyNumberFormat="1" applyFont="1" applyAlignment="1">
      <alignment horizontal="center" vertical="center"/>
    </xf>
    <xf numFmtId="166" fontId="14" fillId="0" borderId="7" xfId="0" applyNumberFormat="1" applyFont="1" applyBorder="1" applyAlignment="1">
      <alignment horizontal="center" vertical="center"/>
    </xf>
    <xf numFmtId="166" fontId="14" fillId="0" borderId="6" xfId="0" applyNumberFormat="1" applyFont="1" applyBorder="1" applyAlignment="1">
      <alignment horizontal="center" vertical="center"/>
    </xf>
    <xf numFmtId="166" fontId="14" fillId="0" borderId="8" xfId="0" applyNumberFormat="1" applyFont="1" applyBorder="1" applyAlignment="1">
      <alignment horizontal="center" vertical="center"/>
    </xf>
    <xf numFmtId="166" fontId="13" fillId="0" borderId="5" xfId="1" applyNumberFormat="1" applyFont="1" applyBorder="1" applyAlignment="1">
      <alignment horizontal="center" vertical="center"/>
    </xf>
    <xf numFmtId="166" fontId="13" fillId="0" borderId="3" xfId="1" applyNumberFormat="1" applyFont="1" applyBorder="1" applyAlignment="1">
      <alignment horizontal="center" vertical="center"/>
    </xf>
    <xf numFmtId="166" fontId="14" fillId="0" borderId="0" xfId="1" applyNumberFormat="1" applyFont="1" applyBorder="1" applyAlignment="1">
      <alignment horizontal="center" vertical="center"/>
    </xf>
    <xf numFmtId="166" fontId="14" fillId="0" borderId="6" xfId="1" applyNumberFormat="1" applyFont="1" applyBorder="1" applyAlignment="1">
      <alignment horizontal="center" vertical="center"/>
    </xf>
    <xf numFmtId="166" fontId="14" fillId="0" borderId="8" xfId="1" applyNumberFormat="1" applyFont="1" applyBorder="1" applyAlignment="1">
      <alignment horizontal="center" vertical="center"/>
    </xf>
    <xf numFmtId="166" fontId="14" fillId="0" borderId="5" xfId="0" applyNumberFormat="1" applyFont="1" applyBorder="1" applyAlignment="1">
      <alignment horizontal="center" vertical="center"/>
    </xf>
    <xf numFmtId="0" fontId="4" fillId="2" borderId="1" xfId="0" applyFont="1" applyFill="1" applyBorder="1" applyAlignment="1">
      <alignment horizontal="center" vertical="center"/>
    </xf>
    <xf numFmtId="3" fontId="13" fillId="0" borderId="3" xfId="0" applyNumberFormat="1" applyFont="1" applyBorder="1" applyAlignment="1">
      <alignment horizontal="center" vertical="center"/>
    </xf>
    <xf numFmtId="3" fontId="14" fillId="0" borderId="0" xfId="0" applyNumberFormat="1" applyFont="1" applyAlignment="1">
      <alignment horizontal="center" vertical="center"/>
    </xf>
    <xf numFmtId="9" fontId="13" fillId="0" borderId="5" xfId="1" applyFont="1" applyBorder="1" applyAlignment="1">
      <alignment horizontal="center" vertical="center"/>
    </xf>
    <xf numFmtId="9" fontId="13" fillId="0" borderId="3" xfId="1" applyFont="1" applyBorder="1" applyAlignment="1">
      <alignment horizontal="center" vertical="center"/>
    </xf>
    <xf numFmtId="9" fontId="14" fillId="0" borderId="0" xfId="1" applyFont="1" applyBorder="1" applyAlignment="1">
      <alignment horizontal="center" vertical="center"/>
    </xf>
    <xf numFmtId="9" fontId="14" fillId="0" borderId="8" xfId="1" applyFont="1" applyBorder="1" applyAlignment="1">
      <alignment horizontal="center" vertical="center"/>
    </xf>
    <xf numFmtId="9" fontId="14" fillId="0" borderId="7" xfId="1" applyFont="1" applyBorder="1" applyAlignment="1">
      <alignment horizontal="center" vertical="center"/>
    </xf>
    <xf numFmtId="9" fontId="14" fillId="0" borderId="6" xfId="1" applyFont="1" applyBorder="1" applyAlignment="1">
      <alignment horizontal="center" vertical="center"/>
    </xf>
    <xf numFmtId="3" fontId="14" fillId="0" borderId="6" xfId="0" applyNumberFormat="1" applyFont="1" applyBorder="1" applyAlignment="1">
      <alignment horizontal="center" vertical="center"/>
    </xf>
    <xf numFmtId="0" fontId="20" fillId="0" borderId="0" xfId="7" applyFont="1"/>
    <xf numFmtId="0" fontId="13" fillId="0" borderId="0" xfId="0" applyFont="1" applyAlignment="1">
      <alignment horizontal="right" vertical="center"/>
    </xf>
    <xf numFmtId="0" fontId="6" fillId="0" borderId="0" xfId="0" applyFont="1"/>
    <xf numFmtId="3" fontId="4" fillId="2" borderId="3" xfId="0" applyNumberFormat="1" applyFont="1" applyFill="1" applyBorder="1" applyAlignment="1">
      <alignment horizontal="center" vertical="center"/>
    </xf>
    <xf numFmtId="0" fontId="21" fillId="0" borderId="25" xfId="8" applyFont="1" applyFill="1" applyAlignment="1">
      <alignment wrapText="1"/>
    </xf>
    <xf numFmtId="165" fontId="10" fillId="0" borderId="5" xfId="0" applyNumberFormat="1" applyFont="1" applyBorder="1" applyAlignment="1">
      <alignment horizontal="center" vertical="center"/>
    </xf>
    <xf numFmtId="0" fontId="20" fillId="0" borderId="0" xfId="7" applyFont="1" applyAlignment="1"/>
    <xf numFmtId="1" fontId="9" fillId="0" borderId="19" xfId="0" applyNumberFormat="1" applyFont="1" applyBorder="1" applyAlignment="1">
      <alignment horizontal="left" vertical="center" wrapText="1"/>
    </xf>
    <xf numFmtId="0" fontId="15" fillId="0" borderId="0" xfId="0" applyFont="1" applyAlignment="1">
      <alignment horizontal="left" vertical="center"/>
    </xf>
    <xf numFmtId="0" fontId="13" fillId="0" borderId="13" xfId="0" applyFont="1" applyBorder="1" applyAlignment="1">
      <alignment vertical="center"/>
    </xf>
    <xf numFmtId="0" fontId="13" fillId="0" borderId="11" xfId="0" applyFont="1" applyBorder="1" applyAlignment="1">
      <alignment vertical="center"/>
    </xf>
    <xf numFmtId="0" fontId="14" fillId="0" borderId="12" xfId="0" applyFont="1" applyBorder="1" applyAlignment="1">
      <alignment vertical="center"/>
    </xf>
    <xf numFmtId="9" fontId="13" fillId="0" borderId="13" xfId="0" applyNumberFormat="1" applyFont="1" applyBorder="1" applyAlignment="1">
      <alignment vertical="center"/>
    </xf>
    <xf numFmtId="9" fontId="13" fillId="0" borderId="10" xfId="0" applyNumberFormat="1" applyFont="1" applyBorder="1" applyAlignment="1">
      <alignment vertical="center"/>
    </xf>
    <xf numFmtId="0" fontId="9" fillId="0" borderId="3" xfId="0" quotePrefix="1" applyFont="1" applyBorder="1"/>
    <xf numFmtId="0" fontId="9" fillId="0" borderId="6" xfId="0" quotePrefix="1" applyFont="1" applyBorder="1"/>
    <xf numFmtId="0" fontId="9" fillId="0" borderId="0" xfId="0" applyFont="1" applyAlignment="1">
      <alignment horizontal="left" wrapText="1"/>
    </xf>
    <xf numFmtId="0" fontId="4" fillId="2" borderId="13" xfId="0" applyFont="1" applyFill="1" applyBorder="1" applyAlignment="1">
      <alignment horizontal="center" vertical="center"/>
    </xf>
    <xf numFmtId="3" fontId="4" fillId="2" borderId="12" xfId="0" applyNumberFormat="1" applyFont="1" applyFill="1" applyBorder="1" applyAlignment="1">
      <alignment horizontal="center" vertical="center"/>
    </xf>
    <xf numFmtId="0" fontId="9" fillId="0" borderId="0" xfId="0" applyFont="1" applyAlignment="1">
      <alignment horizontal="left" wrapText="1"/>
    </xf>
    <xf numFmtId="0" fontId="20" fillId="0" borderId="0" xfId="7" applyFont="1" applyAlignment="1">
      <alignment horizontal="left"/>
    </xf>
    <xf numFmtId="0" fontId="20" fillId="0" borderId="0" xfId="7" applyFont="1"/>
    <xf numFmtId="0" fontId="13" fillId="0" borderId="0" xfId="0" applyFont="1" applyAlignment="1">
      <alignment horizontal="left" wrapText="1"/>
    </xf>
    <xf numFmtId="0" fontId="13" fillId="0" borderId="0" xfId="0" applyFont="1" applyAlignment="1">
      <alignment horizontal="left" vertical="center" wrapText="1"/>
    </xf>
    <xf numFmtId="0" fontId="9" fillId="0" borderId="2" xfId="0" applyFont="1" applyBorder="1" applyAlignment="1">
      <alignment horizontal="left" wrapText="1"/>
    </xf>
    <xf numFmtId="0" fontId="20" fillId="0" borderId="0" xfId="7" applyFont="1" applyAlignment="1"/>
    <xf numFmtId="0" fontId="9" fillId="0" borderId="0" xfId="0" applyFont="1" applyAlignment="1">
      <alignment horizontal="left"/>
    </xf>
  </cellXfs>
  <cellStyles count="9">
    <cellStyle name="Comma 2" xfId="2" xr:uid="{00000000-0005-0000-0000-000000000000}"/>
    <cellStyle name="Comma 2 2" xfId="6" xr:uid="{00000000-0005-0000-0000-000001000000}"/>
    <cellStyle name="Currency 2" xfId="5" xr:uid="{00000000-0005-0000-0000-000002000000}"/>
    <cellStyle name="Heading 1" xfId="8" builtinId="16"/>
    <cellStyle name="Hyperlink" xfId="7" builtinId="8"/>
    <cellStyle name="Normal" xfId="0" builtinId="0"/>
    <cellStyle name="Normal 4" xfId="3" xr:uid="{00000000-0005-0000-0000-000005000000}"/>
    <cellStyle name="Percent" xfId="1" builtinId="5"/>
    <cellStyle name="Percent 2" xfId="4" xr:uid="{00000000-0005-0000-0000-000007000000}"/>
  </cellStyles>
  <dxfs count="1184">
    <dxf>
      <font>
        <b/>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alignment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1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outline="0">
        <left style="medium">
          <color indexed="64"/>
        </left>
      </border>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indexed="64"/>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medium">
          <color auto="1"/>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bottom/>
        <vertical/>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bottom/>
        <vertical/>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7"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border outline="0">
        <left style="medium">
          <color indexed="64"/>
        </left>
      </border>
    </dxf>
    <dxf>
      <font>
        <strike val="0"/>
        <outline val="0"/>
        <shadow val="0"/>
        <vertAlign val="baseline"/>
        <sz val="12"/>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border outline="0">
        <left style="medium">
          <color indexed="64"/>
        </left>
      </border>
    </dxf>
    <dxf>
      <font>
        <strike val="0"/>
        <outline val="0"/>
        <shadow val="0"/>
        <vertAlign val="baseline"/>
        <sz val="12"/>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outline="0">
        <left style="medium">
          <color indexed="64"/>
        </left>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border outline="0">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EF90B832-6878-4BD2-A45D-CFC347714323}" name="Table85" displayName="Table85" ref="A2:B87" totalsRowShown="0">
  <autoFilter ref="A2:B87" xr:uid="{EF90B832-6878-4BD2-A45D-CFC347714323}">
    <filterColumn colId="0" hiddenButton="1"/>
    <filterColumn colId="1" hiddenButton="1"/>
  </autoFilter>
  <tableColumns count="2">
    <tableColumn id="1" xr3:uid="{8E0EDAA6-8C4D-4000-BC8B-3C3BCECD690A}" name="Heading" dataDxfId="1182">
      <calculatedColumnFormula>"Table N."&amp;C3&amp;" "&amp;E3</calculatedColumnFormula>
    </tableColumn>
    <tableColumn id="2" xr3:uid="{CA185E8A-B4F1-4F83-8F04-00370AFCA78C}" name="Link" dataCellStyle="Hyperlink"/>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2:J19" totalsRowShown="0" headerRowDxfId="1073" dataDxfId="1071" headerRowBorderDxfId="1072" tableBorderDxfId="1070">
  <autoFilter ref="A2:J1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800-000001000000}" name="Primary disability group" dataDxfId="1069"/>
    <tableColumn id="2" xr3:uid="{00000000-0010-0000-0800-000002000000}" name="NSW" dataDxfId="1068"/>
    <tableColumn id="3" xr3:uid="{00000000-0010-0000-0800-000003000000}" name="VIC" dataDxfId="1067"/>
    <tableColumn id="4" xr3:uid="{00000000-0010-0000-0800-000004000000}" name="QLD" dataDxfId="1066"/>
    <tableColumn id="5" xr3:uid="{00000000-0010-0000-0800-000005000000}" name="WA" dataDxfId="1065"/>
    <tableColumn id="6" xr3:uid="{00000000-0010-0000-0800-000006000000}" name="SA" dataDxfId="1064"/>
    <tableColumn id="7" xr3:uid="{00000000-0010-0000-0800-000007000000}" name="TAS" dataDxfId="1063"/>
    <tableColumn id="8" xr3:uid="{00000000-0010-0000-0800-000008000000}" name="ACT" dataDxfId="1062"/>
    <tableColumn id="9" xr3:uid="{00000000-0010-0000-0800-000009000000}" name="NT" dataDxfId="1061"/>
    <tableColumn id="10" xr3:uid="{00000000-0010-0000-0800-00000A000000}" name="National" dataDxfId="1060"/>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2:J19" totalsRowShown="0" headerRowDxfId="1059" dataDxfId="1057" headerRowBorderDxfId="1058" tableBorderDxfId="1056">
  <autoFilter ref="A2:J19"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Primary disability group" dataDxfId="1055"/>
    <tableColumn id="2" xr3:uid="{00000000-0010-0000-0900-000002000000}" name="NSW" dataDxfId="1054"/>
    <tableColumn id="3" xr3:uid="{00000000-0010-0000-0900-000003000000}" name="VIC" dataDxfId="1053"/>
    <tableColumn id="4" xr3:uid="{00000000-0010-0000-0900-000004000000}" name="QLD" dataDxfId="1052"/>
    <tableColumn id="5" xr3:uid="{00000000-0010-0000-0900-000005000000}" name="WA" dataDxfId="1051"/>
    <tableColumn id="6" xr3:uid="{00000000-0010-0000-0900-000006000000}" name="SA" dataDxfId="1050"/>
    <tableColumn id="7" xr3:uid="{00000000-0010-0000-0900-000007000000}" name="TAS" dataDxfId="1049"/>
    <tableColumn id="8" xr3:uid="{00000000-0010-0000-0900-000008000000}" name="ACT" dataDxfId="1048"/>
    <tableColumn id="9" xr3:uid="{00000000-0010-0000-0900-000009000000}" name="NT" dataDxfId="1047"/>
    <tableColumn id="10" xr3:uid="{00000000-0010-0000-0900-00000A000000}" name="National" dataDxfId="1046"/>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J19" totalsRowShown="0" headerRowDxfId="1045" dataDxfId="1043" headerRowBorderDxfId="1044" tableBorderDxfId="1042">
  <autoFilter ref="A2:J1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A00-000001000000}" name="Primary disability group" dataDxfId="1041"/>
    <tableColumn id="2" xr3:uid="{00000000-0010-0000-0A00-000002000000}" name="NSW" dataDxfId="1040"/>
    <tableColumn id="3" xr3:uid="{00000000-0010-0000-0A00-000003000000}" name="VIC" dataDxfId="1039"/>
    <tableColumn id="4" xr3:uid="{00000000-0010-0000-0A00-000004000000}" name="QLD" dataDxfId="1038"/>
    <tableColumn id="5" xr3:uid="{00000000-0010-0000-0A00-000005000000}" name="WA" dataDxfId="1037"/>
    <tableColumn id="6" xr3:uid="{00000000-0010-0000-0A00-000006000000}" name="SA" dataDxfId="1036"/>
    <tableColumn id="7" xr3:uid="{00000000-0010-0000-0A00-000007000000}" name="TAS" dataDxfId="1035"/>
    <tableColumn id="8" xr3:uid="{00000000-0010-0000-0A00-000008000000}" name="ACT" dataDxfId="1034"/>
    <tableColumn id="9" xr3:uid="{00000000-0010-0000-0A00-000009000000}" name="NT" dataDxfId="1033"/>
    <tableColumn id="10" xr3:uid="{00000000-0010-0000-0A00-00000A000000}" name="National" dataDxfId="1032"/>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2:J19" totalsRowShown="0" headerRowDxfId="1031" dataDxfId="1029" headerRowBorderDxfId="1030" tableBorderDxfId="1028">
  <autoFilter ref="A2:J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B00-000001000000}" name="Primary disability group" dataDxfId="1027"/>
    <tableColumn id="2" xr3:uid="{00000000-0010-0000-0B00-000002000000}" name="NSW" dataDxfId="1026"/>
    <tableColumn id="3" xr3:uid="{00000000-0010-0000-0B00-000003000000}" name="VIC" dataDxfId="1025"/>
    <tableColumn id="4" xr3:uid="{00000000-0010-0000-0B00-000004000000}" name="QLD" dataDxfId="1024"/>
    <tableColumn id="5" xr3:uid="{00000000-0010-0000-0B00-000005000000}" name="WA" dataDxfId="1023"/>
    <tableColumn id="6" xr3:uid="{00000000-0010-0000-0B00-000006000000}" name="SA" dataDxfId="1022"/>
    <tableColumn id="7" xr3:uid="{00000000-0010-0000-0B00-000007000000}" name="TAS" dataDxfId="1021"/>
    <tableColumn id="8" xr3:uid="{00000000-0010-0000-0B00-000008000000}" name="ACT" dataDxfId="1020"/>
    <tableColumn id="9" xr3:uid="{00000000-0010-0000-0B00-000009000000}" name="NT" dataDxfId="1019"/>
    <tableColumn id="10" xr3:uid="{00000000-0010-0000-0B00-00000A000000}" name="National" dataDxfId="1018"/>
  </tableColumns>
  <tableStyleInfo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2:J19" totalsRowShown="0" headerRowDxfId="1017" dataDxfId="1015" headerRowBorderDxfId="1016" tableBorderDxfId="1014">
  <autoFilter ref="A2:J1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C00-000001000000}" name="Primary disability group" dataDxfId="1013"/>
    <tableColumn id="2" xr3:uid="{00000000-0010-0000-0C00-000002000000}" name="NSW" dataDxfId="1012"/>
    <tableColumn id="3" xr3:uid="{00000000-0010-0000-0C00-000003000000}" name="VIC" dataDxfId="1011"/>
    <tableColumn id="4" xr3:uid="{00000000-0010-0000-0C00-000004000000}" name="QLD" dataDxfId="1010"/>
    <tableColumn id="5" xr3:uid="{00000000-0010-0000-0C00-000005000000}" name="WA" dataDxfId="1009"/>
    <tableColumn id="6" xr3:uid="{00000000-0010-0000-0C00-000006000000}" name="SA" dataDxfId="1008"/>
    <tableColumn id="7" xr3:uid="{00000000-0010-0000-0C00-000007000000}" name="TAS" dataDxfId="1007"/>
    <tableColumn id="8" xr3:uid="{00000000-0010-0000-0C00-000008000000}" name="ACT" dataDxfId="1006"/>
    <tableColumn id="9" xr3:uid="{00000000-0010-0000-0C00-000009000000}" name="NT" dataDxfId="1005"/>
    <tableColumn id="10" xr3:uid="{00000000-0010-0000-0C00-00000A000000}" name="National" dataDxfId="1004"/>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2:J6" totalsRowShown="0" headerRowDxfId="1003" dataDxfId="1001" headerRowBorderDxfId="1002" tableBorderDxfId="1000">
  <autoFilter ref="A2:J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D00-000001000000}" name="Gender" dataDxfId="999"/>
    <tableColumn id="2" xr3:uid="{00000000-0010-0000-0D00-000002000000}" name="NSW" dataDxfId="998"/>
    <tableColumn id="3" xr3:uid="{00000000-0010-0000-0D00-000003000000}" name="VIC" dataDxfId="997"/>
    <tableColumn id="4" xr3:uid="{00000000-0010-0000-0D00-000004000000}" name="QLD" dataDxfId="996"/>
    <tableColumn id="5" xr3:uid="{00000000-0010-0000-0D00-000005000000}" name="WA" dataDxfId="995"/>
    <tableColumn id="6" xr3:uid="{00000000-0010-0000-0D00-000006000000}" name="SA" dataDxfId="994"/>
    <tableColumn id="7" xr3:uid="{00000000-0010-0000-0D00-000007000000}" name="TAS" dataDxfId="993"/>
    <tableColumn id="8" xr3:uid="{00000000-0010-0000-0D00-000008000000}" name="ACT" dataDxfId="992"/>
    <tableColumn id="9" xr3:uid="{00000000-0010-0000-0D00-000009000000}" name="NT" dataDxfId="991"/>
    <tableColumn id="10" xr3:uid="{00000000-0010-0000-0D00-00000A000000}" name="National" dataDxfId="990"/>
  </tableColumns>
  <tableStyleInfo showFirstColumn="1"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2:J6" totalsRowShown="0" headerRowDxfId="989" dataDxfId="987" headerRowBorderDxfId="988" tableBorderDxfId="986" dataCellStyle="Percent">
  <autoFilter ref="A2:J6"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E00-000001000000}" name="Gender" dataDxfId="985"/>
    <tableColumn id="2" xr3:uid="{00000000-0010-0000-0E00-000002000000}" name="NSW" dataDxfId="984" dataCellStyle="Percent"/>
    <tableColumn id="3" xr3:uid="{00000000-0010-0000-0E00-000003000000}" name="VIC" dataDxfId="983" dataCellStyle="Percent"/>
    <tableColumn id="4" xr3:uid="{00000000-0010-0000-0E00-000004000000}" name="QLD" dataDxfId="982" dataCellStyle="Percent"/>
    <tableColumn id="5" xr3:uid="{00000000-0010-0000-0E00-000005000000}" name="WA" dataDxfId="981" dataCellStyle="Percent"/>
    <tableColumn id="6" xr3:uid="{00000000-0010-0000-0E00-000006000000}" name="SA" dataDxfId="980" dataCellStyle="Percent"/>
    <tableColumn id="7" xr3:uid="{00000000-0010-0000-0E00-000007000000}" name="TAS" dataDxfId="979" dataCellStyle="Percent"/>
    <tableColumn id="8" xr3:uid="{00000000-0010-0000-0E00-000008000000}" name="ACT" dataDxfId="978" dataCellStyle="Percent"/>
    <tableColumn id="9" xr3:uid="{00000000-0010-0000-0E00-000009000000}" name="NT" dataDxfId="977" dataCellStyle="Percent"/>
    <tableColumn id="10" xr3:uid="{00000000-0010-0000-0E00-00000A000000}" name="National" dataDxfId="976"/>
  </tableColumns>
  <tableStyleInfo showFirstColumn="1"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2:J6" totalsRowShown="0" headerRowDxfId="975" dataDxfId="973" headerRowBorderDxfId="974" tableBorderDxfId="972">
  <autoFilter ref="A2:J6"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F00-000001000000}" name="Gender" dataDxfId="971"/>
    <tableColumn id="2" xr3:uid="{00000000-0010-0000-0F00-000002000000}" name="NSW" dataDxfId="970"/>
    <tableColumn id="3" xr3:uid="{00000000-0010-0000-0F00-000003000000}" name="VIC" dataDxfId="969"/>
    <tableColumn id="4" xr3:uid="{00000000-0010-0000-0F00-000004000000}" name="QLD" dataDxfId="968"/>
    <tableColumn id="5" xr3:uid="{00000000-0010-0000-0F00-000005000000}" name="WA" dataDxfId="967"/>
    <tableColumn id="6" xr3:uid="{00000000-0010-0000-0F00-000006000000}" name="SA" dataDxfId="966"/>
    <tableColumn id="7" xr3:uid="{00000000-0010-0000-0F00-000007000000}" name="TAS" dataDxfId="965"/>
    <tableColumn id="8" xr3:uid="{00000000-0010-0000-0F00-000008000000}" name="ACT" dataDxfId="964"/>
    <tableColumn id="9" xr3:uid="{00000000-0010-0000-0F00-000009000000}" name="NT" dataDxfId="963"/>
    <tableColumn id="10" xr3:uid="{00000000-0010-0000-0F00-00000A000000}" name="National" dataDxfId="962"/>
  </tableColumns>
  <tableStyleInfo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2:J6" totalsRowShown="0" headerRowDxfId="961" dataDxfId="959" headerRowBorderDxfId="960" tableBorderDxfId="958" dataCellStyle="Percent">
  <autoFilter ref="A2:J6"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000-000001000000}" name="Gender" dataDxfId="957"/>
    <tableColumn id="2" xr3:uid="{00000000-0010-0000-1000-000002000000}" name="NSW" dataDxfId="956" dataCellStyle="Percent"/>
    <tableColumn id="3" xr3:uid="{00000000-0010-0000-1000-000003000000}" name="VIC" dataDxfId="955" dataCellStyle="Percent"/>
    <tableColumn id="4" xr3:uid="{00000000-0010-0000-1000-000004000000}" name="QLD" dataDxfId="954" dataCellStyle="Percent"/>
    <tableColumn id="5" xr3:uid="{00000000-0010-0000-1000-000005000000}" name="WA" dataDxfId="953" dataCellStyle="Percent"/>
    <tableColumn id="6" xr3:uid="{00000000-0010-0000-1000-000006000000}" name="SA" dataDxfId="952" dataCellStyle="Percent"/>
    <tableColumn id="7" xr3:uid="{00000000-0010-0000-1000-000007000000}" name="TAS" dataDxfId="951" dataCellStyle="Percent"/>
    <tableColumn id="8" xr3:uid="{00000000-0010-0000-1000-000008000000}" name="ACT" dataDxfId="950" dataCellStyle="Percent"/>
    <tableColumn id="9" xr3:uid="{00000000-0010-0000-1000-000009000000}" name="NT" dataDxfId="949" dataCellStyle="Percent"/>
    <tableColumn id="10" xr3:uid="{00000000-0010-0000-1000-00000A000000}" name="National" dataDxfId="948"/>
  </tableColumns>
  <tableStyleInfo showFirstColumn="1"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2:J6" totalsRowShown="0" headerRowDxfId="947" dataDxfId="945" headerRowBorderDxfId="946" tableBorderDxfId="944">
  <autoFilter ref="A2:J6"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100-000001000000}" name="Gender" dataDxfId="943"/>
    <tableColumn id="2" xr3:uid="{00000000-0010-0000-1100-000002000000}" name="NSW" dataDxfId="942"/>
    <tableColumn id="3" xr3:uid="{00000000-0010-0000-1100-000003000000}" name="VIC" dataDxfId="941"/>
    <tableColumn id="4" xr3:uid="{00000000-0010-0000-1100-000004000000}" name="QLD" dataDxfId="940"/>
    <tableColumn id="5" xr3:uid="{00000000-0010-0000-1100-000005000000}" name="WA" dataDxfId="939"/>
    <tableColumn id="6" xr3:uid="{00000000-0010-0000-1100-000006000000}" name="SA" dataDxfId="938"/>
    <tableColumn id="7" xr3:uid="{00000000-0010-0000-1100-000007000000}" name="TAS" dataDxfId="937"/>
    <tableColumn id="8" xr3:uid="{00000000-0010-0000-1100-000008000000}" name="ACT" dataDxfId="936"/>
    <tableColumn id="9" xr3:uid="{00000000-0010-0000-1100-000009000000}" name="NT" dataDxfId="935"/>
    <tableColumn id="10" xr3:uid="{00000000-0010-0000-1100-00000A000000}" name="National" dataDxfId="934"/>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F13" totalsRowShown="0" headerRowDxfId="1181" dataDxfId="1179" headerRowBorderDxfId="1180" tableBorderDxfId="1178">
  <autoFilter ref="A2:F1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State/Territory" dataDxfId="1177"/>
    <tableColumn id="2" xr3:uid="{00000000-0010-0000-0000-000002000000}" name="Active participant plans (Count)" dataDxfId="1176"/>
    <tableColumn id="3" xr3:uid="{00000000-0010-0000-0000-000003000000}" name="Active participant plans (Percentage)" dataDxfId="1175" dataCellStyle="Percent"/>
    <tableColumn id="4" xr3:uid="{00000000-0010-0000-0000-000004000000}" name="Early Childhood Approach (ECA) (Count)" dataDxfId="1174"/>
    <tableColumn id="5" xr3:uid="{00000000-0010-0000-0000-000005000000}" name="Active participant plans including ECA (Count)" dataDxfId="1173"/>
    <tableColumn id="6" xr3:uid="{00000000-0010-0000-0000-000006000000}" name="Active participant plans including ECA (Percentage)" dataDxfId="1172" dataCellStyle="Percent"/>
  </tableColumns>
  <tableStyleInfo showFirstColumn="1"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2:J6" totalsRowShown="0" headerRowDxfId="933" dataDxfId="931" headerRowBorderDxfId="932" tableBorderDxfId="930" dataCellStyle="Percent">
  <autoFilter ref="A2:J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200-000001000000}" name="Gender" dataDxfId="929"/>
    <tableColumn id="2" xr3:uid="{00000000-0010-0000-1200-000002000000}" name="NSW" dataDxfId="928" dataCellStyle="Percent"/>
    <tableColumn id="3" xr3:uid="{00000000-0010-0000-1200-000003000000}" name="VIC" dataDxfId="927" dataCellStyle="Percent"/>
    <tableColumn id="4" xr3:uid="{00000000-0010-0000-1200-000004000000}" name="QLD" dataDxfId="926" dataCellStyle="Percent"/>
    <tableColumn id="5" xr3:uid="{00000000-0010-0000-1200-000005000000}" name="WA" dataDxfId="925" dataCellStyle="Percent"/>
    <tableColumn id="6" xr3:uid="{00000000-0010-0000-1200-000006000000}" name="SA" dataDxfId="924" dataCellStyle="Percent"/>
    <tableColumn id="7" xr3:uid="{00000000-0010-0000-1200-000007000000}" name="TAS" dataDxfId="923" dataCellStyle="Percent"/>
    <tableColumn id="8" xr3:uid="{00000000-0010-0000-1200-000008000000}" name="ACT" dataDxfId="922" dataCellStyle="Percent"/>
    <tableColumn id="9" xr3:uid="{00000000-0010-0000-1200-000009000000}" name="NT" dataDxfId="921" dataCellStyle="Percent"/>
    <tableColumn id="10" xr3:uid="{00000000-0010-0000-1200-00000A000000}" name="National" dataDxfId="920"/>
  </tableColumns>
  <tableStyleInfo showFirstColumn="1"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2:J8" totalsRowShown="0" headerRowDxfId="919" dataDxfId="917" headerRowBorderDxfId="918" tableBorderDxfId="916">
  <autoFilter ref="A2:J8"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300-000001000000}" name="Characteristics" dataDxfId="915"/>
    <tableColumn id="2" xr3:uid="{00000000-0010-0000-1300-000002000000}" name="NSW" dataDxfId="914"/>
    <tableColumn id="3" xr3:uid="{00000000-0010-0000-1300-000003000000}" name="VIC" dataDxfId="913"/>
    <tableColumn id="4" xr3:uid="{00000000-0010-0000-1300-000004000000}" name="QLD" dataDxfId="912"/>
    <tableColumn id="5" xr3:uid="{00000000-0010-0000-1300-000005000000}" name="WA" dataDxfId="911"/>
    <tableColumn id="6" xr3:uid="{00000000-0010-0000-1300-000006000000}" name="SA" dataDxfId="910"/>
    <tableColumn id="7" xr3:uid="{00000000-0010-0000-1300-000007000000}" name="TAS" dataDxfId="909"/>
    <tableColumn id="8" xr3:uid="{00000000-0010-0000-1300-000008000000}" name="ACT" dataDxfId="908"/>
    <tableColumn id="9" xr3:uid="{00000000-0010-0000-1300-000009000000}" name="NT" dataDxfId="907"/>
    <tableColumn id="10" xr3:uid="{00000000-0010-0000-1300-00000A000000}" name="National" dataDxfId="906"/>
  </tableColumns>
  <tableStyleInfo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2:J8" totalsRowShown="0" headerRowDxfId="905" dataDxfId="903" headerRowBorderDxfId="904" tableBorderDxfId="902">
  <autoFilter ref="A2:J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400-000001000000}" name="Characteristics" dataDxfId="901"/>
    <tableColumn id="2" xr3:uid="{00000000-0010-0000-1400-000002000000}" name="NSW" dataDxfId="900"/>
    <tableColumn id="3" xr3:uid="{00000000-0010-0000-1400-000003000000}" name="VIC" dataDxfId="899"/>
    <tableColumn id="4" xr3:uid="{00000000-0010-0000-1400-000004000000}" name="QLD" dataDxfId="898"/>
    <tableColumn id="5" xr3:uid="{00000000-0010-0000-1400-000005000000}" name="WA" dataDxfId="897"/>
    <tableColumn id="6" xr3:uid="{00000000-0010-0000-1400-000006000000}" name="SA" dataDxfId="896"/>
    <tableColumn id="7" xr3:uid="{00000000-0010-0000-1400-000007000000}" name="TAS" dataDxfId="895"/>
    <tableColumn id="8" xr3:uid="{00000000-0010-0000-1400-000008000000}" name="ACT" dataDxfId="894"/>
    <tableColumn id="9" xr3:uid="{00000000-0010-0000-1400-000009000000}" name="NT" dataDxfId="893"/>
    <tableColumn id="10" xr3:uid="{00000000-0010-0000-1400-00000A000000}" name="National" dataDxfId="892"/>
  </tableColumns>
  <tableStyleInfo showFirstColumn="1"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A2:J5" totalsRowShown="0" headerRowDxfId="891" dataDxfId="889" headerRowBorderDxfId="890" tableBorderDxfId="888">
  <autoFilter ref="A2:J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500-000001000000}" name="Gender" dataDxfId="887"/>
    <tableColumn id="2" xr3:uid="{00000000-0010-0000-1500-000002000000}" name="NSW" dataDxfId="886"/>
    <tableColumn id="3" xr3:uid="{00000000-0010-0000-1500-000003000000}" name="VIC" dataDxfId="885"/>
    <tableColumn id="4" xr3:uid="{00000000-0010-0000-1500-000004000000}" name="QLD" dataDxfId="884"/>
    <tableColumn id="5" xr3:uid="{00000000-0010-0000-1500-000005000000}" name="WA" dataDxfId="883"/>
    <tableColumn id="6" xr3:uid="{00000000-0010-0000-1500-000006000000}" name="SA" dataDxfId="882"/>
    <tableColumn id="7" xr3:uid="{00000000-0010-0000-1500-000007000000}" name="TAS" dataDxfId="881"/>
    <tableColumn id="8" xr3:uid="{00000000-0010-0000-1500-000008000000}" name="ACT" dataDxfId="880"/>
    <tableColumn id="9" xr3:uid="{00000000-0010-0000-1500-000009000000}" name="NT" dataDxfId="879"/>
    <tableColumn id="10" xr3:uid="{00000000-0010-0000-1500-00000A000000}" name="National" dataDxfId="878"/>
  </tableColumns>
  <tableStyleInfo showFirstColumn="1"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2:J9" totalsRowShown="0" headerRowDxfId="877" dataDxfId="875" headerRowBorderDxfId="876" tableBorderDxfId="874">
  <autoFilter ref="A2:J9"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600-000001000000}" name="Age group" dataDxfId="873"/>
    <tableColumn id="2" xr3:uid="{00000000-0010-0000-1600-000002000000}" name="NSW" dataDxfId="872"/>
    <tableColumn id="3" xr3:uid="{00000000-0010-0000-1600-000003000000}" name="VIC" dataDxfId="871"/>
    <tableColumn id="4" xr3:uid="{00000000-0010-0000-1600-000004000000}" name="QLD" dataDxfId="870"/>
    <tableColumn id="5" xr3:uid="{00000000-0010-0000-1600-000005000000}" name="WA" dataDxfId="869"/>
    <tableColumn id="6" xr3:uid="{00000000-0010-0000-1600-000006000000}" name="SA" dataDxfId="868"/>
    <tableColumn id="7" xr3:uid="{00000000-0010-0000-1600-000007000000}" name="TAS" dataDxfId="867"/>
    <tableColumn id="8" xr3:uid="{00000000-0010-0000-1600-000008000000}" name="ACT" dataDxfId="866"/>
    <tableColumn id="9" xr3:uid="{00000000-0010-0000-1600-000009000000}" name="NT" dataDxfId="865"/>
    <tableColumn id="10" xr3:uid="{00000000-0010-0000-1600-00000A000000}" name="National" dataDxfId="864"/>
  </tableColumns>
  <tableStyleInfo showFirstColumn="1"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24" displayName="Table24" ref="A2:J6" totalsRowShown="0" headerRowDxfId="863" dataDxfId="861" headerRowBorderDxfId="862" tableBorderDxfId="860" dataCellStyle="Percent">
  <autoFilter ref="A2:J6"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700-000001000000}" name=" Agency planning process" dataDxfId="859"/>
    <tableColumn id="2" xr3:uid="{00000000-0010-0000-1700-000002000000}" name="NSW" dataDxfId="858" dataCellStyle="Percent"/>
    <tableColumn id="3" xr3:uid="{00000000-0010-0000-1700-000003000000}" name="VIC" dataDxfId="857" dataCellStyle="Percent"/>
    <tableColumn id="4" xr3:uid="{00000000-0010-0000-1700-000004000000}" name="QLD" dataDxfId="856" dataCellStyle="Percent"/>
    <tableColumn id="5" xr3:uid="{00000000-0010-0000-1700-000005000000}" name="WA" dataDxfId="855" dataCellStyle="Percent"/>
    <tableColumn id="6" xr3:uid="{00000000-0010-0000-1700-000006000000}" name="SA" dataDxfId="854" dataCellStyle="Percent"/>
    <tableColumn id="7" xr3:uid="{00000000-0010-0000-1700-000007000000}" name="TAS" dataDxfId="853" dataCellStyle="Percent"/>
    <tableColumn id="8" xr3:uid="{00000000-0010-0000-1700-000008000000}" name="ACT" dataDxfId="852" dataCellStyle="Percent"/>
    <tableColumn id="9" xr3:uid="{00000000-0010-0000-1700-000009000000}" name="NT" dataDxfId="851" dataCellStyle="Percent"/>
    <tableColumn id="10" xr3:uid="{00000000-0010-0000-1700-00000A000000}" name="National" dataDxfId="850" dataCellStyle="Percent"/>
  </tableColumns>
  <tableStyleInfo showFirstColumn="1"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5" displayName="Table25" ref="A2:J10" totalsRowShown="0" headerRowDxfId="849" dataDxfId="847" headerRowBorderDxfId="848" tableBorderDxfId="846" dataCellStyle="Percent">
  <autoFilter ref="A2:J10"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800-000001000000}" name="Participant breakdown" dataDxfId="845"/>
    <tableColumn id="2" xr3:uid="{00000000-0010-0000-1800-000002000000}" name="NSW" dataDxfId="844" dataCellStyle="Percent"/>
    <tableColumn id="3" xr3:uid="{00000000-0010-0000-1800-000003000000}" name="VIC" dataDxfId="843" dataCellStyle="Percent"/>
    <tableColumn id="4" xr3:uid="{00000000-0010-0000-1800-000004000000}" name="QLD" dataDxfId="842" dataCellStyle="Percent"/>
    <tableColumn id="5" xr3:uid="{00000000-0010-0000-1800-000005000000}" name="WA" dataDxfId="841" dataCellStyle="Percent"/>
    <tableColumn id="6" xr3:uid="{00000000-0010-0000-1800-000006000000}" name="SA" dataDxfId="840" dataCellStyle="Percent"/>
    <tableColumn id="7" xr3:uid="{00000000-0010-0000-1800-000007000000}" name="TAS" dataDxfId="839" dataCellStyle="Percent"/>
    <tableColumn id="8" xr3:uid="{00000000-0010-0000-1800-000008000000}" name="ACT" dataDxfId="838" dataCellStyle="Percent"/>
    <tableColumn id="9" xr3:uid="{00000000-0010-0000-1800-000009000000}" name="NT" dataDxfId="837" dataCellStyle="Percent"/>
    <tableColumn id="10" xr3:uid="{00000000-0010-0000-1800-00000A000000}" name="National" dataDxfId="836" dataCellStyle="Percent"/>
  </tableColumns>
  <tableStyleInfo showFirstColumn="1"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2:J7" totalsRowShown="0" headerRowDxfId="835" dataDxfId="833" headerRowBorderDxfId="834" tableBorderDxfId="832">
  <autoFilter ref="A2:J7"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900-000001000000}" name="Plan management" dataDxfId="831"/>
    <tableColumn id="2" xr3:uid="{00000000-0010-0000-1900-000002000000}" name="NSW" dataDxfId="830"/>
    <tableColumn id="3" xr3:uid="{00000000-0010-0000-1900-000003000000}" name="VIC" dataDxfId="829"/>
    <tableColumn id="4" xr3:uid="{00000000-0010-0000-1900-000004000000}" name="QLD" dataDxfId="828"/>
    <tableColumn id="5" xr3:uid="{00000000-0010-0000-1900-000005000000}" name="WA" dataDxfId="827"/>
    <tableColumn id="6" xr3:uid="{00000000-0010-0000-1900-000006000000}" name="SA" dataDxfId="826"/>
    <tableColumn id="7" xr3:uid="{00000000-0010-0000-1900-000007000000}" name="TAS" dataDxfId="825"/>
    <tableColumn id="8" xr3:uid="{00000000-0010-0000-1900-000008000000}" name="ACT" dataDxfId="824"/>
    <tableColumn id="9" xr3:uid="{00000000-0010-0000-1900-000009000000}" name="NT" dataDxfId="823"/>
    <tableColumn id="10" xr3:uid="{00000000-0010-0000-1900-00000A000000}" name="National" dataDxfId="822"/>
  </tableColumns>
  <tableStyleInfo showFirstColumn="1"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27" displayName="Table27" ref="A2:J6" totalsRowShown="0" headerRowDxfId="821" dataDxfId="819" headerRowBorderDxfId="820" tableBorderDxfId="818">
  <autoFilter ref="A2:J6"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A00-000001000000}" name="Plan management" dataDxfId="817"/>
    <tableColumn id="2" xr3:uid="{00000000-0010-0000-1A00-000002000000}" name="NSW" dataDxfId="816"/>
    <tableColumn id="3" xr3:uid="{00000000-0010-0000-1A00-000003000000}" name="VIC" dataDxfId="815"/>
    <tableColumn id="4" xr3:uid="{00000000-0010-0000-1A00-000004000000}" name="QLD" dataDxfId="814"/>
    <tableColumn id="5" xr3:uid="{00000000-0010-0000-1A00-000005000000}" name="WA" dataDxfId="813"/>
    <tableColumn id="6" xr3:uid="{00000000-0010-0000-1A00-000006000000}" name="SA" dataDxfId="812"/>
    <tableColumn id="7" xr3:uid="{00000000-0010-0000-1A00-000007000000}" name="TAS" dataDxfId="811"/>
    <tableColumn id="8" xr3:uid="{00000000-0010-0000-1A00-000008000000}" name="ACT" dataDxfId="810"/>
    <tableColumn id="9" xr3:uid="{00000000-0010-0000-1A00-000009000000}" name="NT" dataDxfId="809"/>
    <tableColumn id="10" xr3:uid="{00000000-0010-0000-1A00-00000A000000}" name="National" dataDxfId="808"/>
  </tableColumns>
  <tableStyleInfo showFirstColumn="1"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28" displayName="Table28" ref="A2:J4" totalsRowShown="0" headerRowDxfId="807" dataDxfId="805" headerRowBorderDxfId="806" tableBorderDxfId="804">
  <autoFilter ref="A2:J4"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B00-000001000000}" name="Number of plan reassessments" dataDxfId="803"/>
    <tableColumn id="2" xr3:uid="{00000000-0010-0000-1B00-000002000000}" name="NSW" dataDxfId="802"/>
    <tableColumn id="3" xr3:uid="{00000000-0010-0000-1B00-000003000000}" name="VIC" dataDxfId="801"/>
    <tableColumn id="4" xr3:uid="{00000000-0010-0000-1B00-000004000000}" name="QLD" dataDxfId="800"/>
    <tableColumn id="5" xr3:uid="{00000000-0010-0000-1B00-000005000000}" name="WA" dataDxfId="799"/>
    <tableColumn id="6" xr3:uid="{00000000-0010-0000-1B00-000006000000}" name="SA" dataDxfId="798"/>
    <tableColumn id="7" xr3:uid="{00000000-0010-0000-1B00-000007000000}" name="TAS" dataDxfId="797"/>
    <tableColumn id="8" xr3:uid="{00000000-0010-0000-1B00-000008000000}" name="ACT" dataDxfId="796"/>
    <tableColumn id="9" xr3:uid="{00000000-0010-0000-1B00-000009000000}" name="NT" dataDxfId="795"/>
    <tableColumn id="10" xr3:uid="{00000000-0010-0000-1B00-00000A000000}" name="National" dataDxfId="794"/>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J12" totalsRowShown="0" headerRowDxfId="1171" dataDxfId="1169" headerRowBorderDxfId="1170" tableBorderDxfId="1168">
  <autoFilter ref="A2:J1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Age group" dataDxfId="1167"/>
    <tableColumn id="2" xr3:uid="{00000000-0010-0000-0100-000002000000}" name="NSW" dataDxfId="1166"/>
    <tableColumn id="3" xr3:uid="{00000000-0010-0000-0100-000003000000}" name="VIC" dataDxfId="1165"/>
    <tableColumn id="4" xr3:uid="{00000000-0010-0000-0100-000004000000}" name="QLD" dataDxfId="1164"/>
    <tableColumn id="5" xr3:uid="{00000000-0010-0000-0100-000005000000}" name="WA" dataDxfId="1163"/>
    <tableColumn id="6" xr3:uid="{00000000-0010-0000-0100-000006000000}" name="SA" dataDxfId="1162"/>
    <tableColumn id="7" xr3:uid="{00000000-0010-0000-0100-000007000000}" name="TAS" dataDxfId="1161"/>
    <tableColumn id="8" xr3:uid="{00000000-0010-0000-0100-000008000000}" name="ACT" dataDxfId="1160"/>
    <tableColumn id="9" xr3:uid="{00000000-0010-0000-0100-000009000000}" name="NT" dataDxfId="1159"/>
    <tableColumn id="10" xr3:uid="{00000000-0010-0000-0100-00000A000000}" name="National" dataDxfId="1158"/>
  </tableColumns>
  <tableStyleInfo showFirstColumn="1"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29" displayName="Table29" ref="A2:J6" totalsRowShown="0" headerRowDxfId="793" dataDxfId="791" headerRowBorderDxfId="792" tableBorderDxfId="790">
  <autoFilter ref="A2:J6"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C00-000001000000}" name="Participant complaints" dataDxfId="789"/>
    <tableColumn id="2" xr3:uid="{00000000-0010-0000-1C00-000002000000}" name="NSW" dataDxfId="788"/>
    <tableColumn id="3" xr3:uid="{00000000-0010-0000-1C00-000003000000}" name="VIC" dataDxfId="787"/>
    <tableColumn id="4" xr3:uid="{00000000-0010-0000-1C00-000004000000}" name="QLD" dataDxfId="786"/>
    <tableColumn id="5" xr3:uid="{00000000-0010-0000-1C00-000005000000}" name="WA" dataDxfId="785"/>
    <tableColumn id="6" xr3:uid="{00000000-0010-0000-1C00-000006000000}" name="SA" dataDxfId="784"/>
    <tableColumn id="7" xr3:uid="{00000000-0010-0000-1C00-000007000000}" name="TAS" dataDxfId="783"/>
    <tableColumn id="8" xr3:uid="{00000000-0010-0000-1C00-000008000000}" name="ACT" dataDxfId="782"/>
    <tableColumn id="9" xr3:uid="{00000000-0010-0000-1C00-000009000000}" name="NT" dataDxfId="781"/>
    <tableColumn id="10" xr3:uid="{00000000-0010-0000-1C00-00000A000000}" name="National" dataDxfId="780"/>
  </tableColumns>
  <tableStyleInfo showFirstColumn="1"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30" displayName="Table30" ref="A2:J9" totalsRowShown="0" headerRowDxfId="779" dataDxfId="777" headerRowBorderDxfId="778" tableBorderDxfId="776">
  <autoFilter ref="A2:J9"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D00-000001000000}" name="Plan activation" dataDxfId="775"/>
    <tableColumn id="2" xr3:uid="{00000000-0010-0000-1D00-000002000000}" name="NSW" dataDxfId="774"/>
    <tableColumn id="3" xr3:uid="{00000000-0010-0000-1D00-000003000000}" name="VIC" dataDxfId="773"/>
    <tableColumn id="4" xr3:uid="{00000000-0010-0000-1D00-000004000000}" name="QLD" dataDxfId="772"/>
    <tableColumn id="5" xr3:uid="{00000000-0010-0000-1D00-000005000000}" name="WA" dataDxfId="771"/>
    <tableColumn id="6" xr3:uid="{00000000-0010-0000-1D00-000006000000}" name="SA" dataDxfId="770"/>
    <tableColumn id="7" xr3:uid="{00000000-0010-0000-1D00-000007000000}" name="TAS" dataDxfId="769"/>
    <tableColumn id="8" xr3:uid="{00000000-0010-0000-1D00-000008000000}" name="ACT" dataDxfId="768"/>
    <tableColumn id="9" xr3:uid="{00000000-0010-0000-1D00-000009000000}" name="NT" dataDxfId="767"/>
    <tableColumn id="10" xr3:uid="{00000000-0010-0000-1D00-00000A000000}" name="National" dataDxfId="766"/>
  </tableColumns>
  <tableStyleInfo showFirstColumn="1"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31" displayName="Table31" ref="A2:J5" totalsRowShown="0" headerRowDxfId="765" dataDxfId="763" headerRowBorderDxfId="764" tableBorderDxfId="762">
  <autoFilter ref="A2:J5"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E00-000001000000}" name="Legal entity type" dataDxfId="761"/>
    <tableColumn id="2" xr3:uid="{00000000-0010-0000-1E00-000002000000}" name="NSW" dataDxfId="760"/>
    <tableColumn id="3" xr3:uid="{00000000-0010-0000-1E00-000003000000}" name="VIC" dataDxfId="759"/>
    <tableColumn id="4" xr3:uid="{00000000-0010-0000-1E00-000004000000}" name="QLD" dataDxfId="758"/>
    <tableColumn id="5" xr3:uid="{00000000-0010-0000-1E00-000005000000}" name="WA" dataDxfId="757"/>
    <tableColumn id="6" xr3:uid="{00000000-0010-0000-1E00-000006000000}" name="SA" dataDxfId="756"/>
    <tableColumn id="7" xr3:uid="{00000000-0010-0000-1E00-000007000000}" name="TAS" dataDxfId="755"/>
    <tableColumn id="8" xr3:uid="{00000000-0010-0000-1E00-000008000000}" name="ACT" dataDxfId="754"/>
    <tableColumn id="9" xr3:uid="{00000000-0010-0000-1E00-000009000000}" name="NT" dataDxfId="753"/>
    <tableColumn id="10" xr3:uid="{00000000-0010-0000-1E00-00000A000000}" name="National" dataDxfId="752"/>
  </tableColumns>
  <tableStyleInfo showFirstColumn="1"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32" displayName="Table32" ref="A2:J5" totalsRowShown="0" headerRowDxfId="751" dataDxfId="749" headerRowBorderDxfId="750" tableBorderDxfId="748">
  <autoFilter ref="A2:J5"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F00-000001000000}" name="Legal entity type" dataDxfId="747"/>
    <tableColumn id="2" xr3:uid="{00000000-0010-0000-1F00-000002000000}" name="NSW" dataDxfId="746"/>
    <tableColumn id="3" xr3:uid="{00000000-0010-0000-1F00-000003000000}" name="VIC" dataDxfId="745"/>
    <tableColumn id="4" xr3:uid="{00000000-0010-0000-1F00-000004000000}" name="QLD" dataDxfId="744"/>
    <tableColumn id="5" xr3:uid="{00000000-0010-0000-1F00-000005000000}" name="WA" dataDxfId="743"/>
    <tableColumn id="6" xr3:uid="{00000000-0010-0000-1F00-000006000000}" name="SA" dataDxfId="742"/>
    <tableColumn id="7" xr3:uid="{00000000-0010-0000-1F00-000007000000}" name="TAS" dataDxfId="741"/>
    <tableColumn id="8" xr3:uid="{00000000-0010-0000-1F00-000008000000}" name="ACT" dataDxfId="740"/>
    <tableColumn id="9" xr3:uid="{00000000-0010-0000-1F00-000009000000}" name="NT" dataDxfId="739"/>
    <tableColumn id="10" xr3:uid="{00000000-0010-0000-1F00-00000A000000}" name="National" dataDxfId="738"/>
  </tableColumns>
  <tableStyleInfo showFirstColumn="1"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33" displayName="Table33" ref="A2:J12" totalsRowShown="0" headerRowDxfId="737" dataDxfId="735" headerRowBorderDxfId="736" tableBorderDxfId="734" dataCellStyle="Percent">
  <autoFilter ref="A2:J12"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000-000001000000}" name="Financial year" dataDxfId="733"/>
    <tableColumn id="2" xr3:uid="{00000000-0010-0000-2000-000002000000}" name="NSW" dataDxfId="732" dataCellStyle="Percent"/>
    <tableColumn id="3" xr3:uid="{00000000-0010-0000-2000-000003000000}" name="VIC" dataDxfId="731" dataCellStyle="Percent"/>
    <tableColumn id="4" xr3:uid="{00000000-0010-0000-2000-000004000000}" name="QLD" dataDxfId="730" dataCellStyle="Percent"/>
    <tableColumn id="5" xr3:uid="{00000000-0010-0000-2000-000005000000}" name="WA" dataDxfId="729" dataCellStyle="Percent"/>
    <tableColumn id="6" xr3:uid="{00000000-0010-0000-2000-000006000000}" name="SA" dataDxfId="728" dataCellStyle="Percent"/>
    <tableColumn id="7" xr3:uid="{00000000-0010-0000-2000-000007000000}" name="TAS" dataDxfId="727" dataCellStyle="Percent"/>
    <tableColumn id="8" xr3:uid="{00000000-0010-0000-2000-000008000000}" name="ACT" dataDxfId="726" dataCellStyle="Percent"/>
    <tableColumn id="9" xr3:uid="{00000000-0010-0000-2000-000009000000}" name="NT" dataDxfId="725" dataCellStyle="Percent"/>
    <tableColumn id="10" xr3:uid="{00000000-0010-0000-2000-00000A000000}" name="National" dataDxfId="724" dataCellStyle="Percent"/>
  </tableColumns>
  <tableStyleInfo showFirstColumn="1"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34" displayName="Table34" ref="A2:J12" totalsRowShown="0" headerRowDxfId="723" dataDxfId="722" tableBorderDxfId="721" dataCellStyle="Percent">
  <autoFilter ref="A2:J12"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100-000001000000}" name="Financial year" dataDxfId="720"/>
    <tableColumn id="2" xr3:uid="{00000000-0010-0000-2100-000002000000}" name="NSW" dataDxfId="719" dataCellStyle="Percent"/>
    <tableColumn id="3" xr3:uid="{00000000-0010-0000-2100-000003000000}" name="VIC" dataDxfId="718" dataCellStyle="Percent"/>
    <tableColumn id="4" xr3:uid="{00000000-0010-0000-2100-000004000000}" name="QLD" dataDxfId="717" dataCellStyle="Percent"/>
    <tableColumn id="5" xr3:uid="{00000000-0010-0000-2100-000005000000}" name="WA" dataDxfId="716" dataCellStyle="Percent"/>
    <tableColumn id="6" xr3:uid="{00000000-0010-0000-2100-000006000000}" name="SA" dataDxfId="715" dataCellStyle="Percent"/>
    <tableColumn id="7" xr3:uid="{00000000-0010-0000-2100-000007000000}" name="TAS" dataDxfId="714" dataCellStyle="Percent"/>
    <tableColumn id="8" xr3:uid="{00000000-0010-0000-2100-000008000000}" name="ACT" dataDxfId="713" dataCellStyle="Percent"/>
    <tableColumn id="9" xr3:uid="{00000000-0010-0000-2100-000009000000}" name="NT" dataDxfId="712" dataCellStyle="Percent"/>
    <tableColumn id="10" xr3:uid="{00000000-0010-0000-2100-00000A000000}" name="National" dataDxfId="711" dataCellStyle="Percent"/>
  </tableColumns>
  <tableStyleInfo showFirstColumn="1"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35" displayName="Table35" ref="A2:J6" totalsRowShown="0" headerRowDxfId="710" dataDxfId="708" headerRowBorderDxfId="709" tableBorderDxfId="707">
  <autoFilter ref="A2:J6"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200-000001000000}" name="Gender" dataDxfId="706"/>
    <tableColumn id="2" xr3:uid="{00000000-0010-0000-2200-000002000000}" name="NSW" dataDxfId="705"/>
    <tableColumn id="3" xr3:uid="{00000000-0010-0000-2200-000003000000}" name="VIC" dataDxfId="704"/>
    <tableColumn id="4" xr3:uid="{00000000-0010-0000-2200-000004000000}" name="QLD" dataDxfId="703"/>
    <tableColumn id="5" xr3:uid="{00000000-0010-0000-2200-000005000000}" name="WA" dataDxfId="702"/>
    <tableColumn id="6" xr3:uid="{00000000-0010-0000-2200-000006000000}" name="SA" dataDxfId="701"/>
    <tableColumn id="7" xr3:uid="{00000000-0010-0000-2200-000007000000}" name="TAS" dataDxfId="700"/>
    <tableColumn id="8" xr3:uid="{00000000-0010-0000-2200-000008000000}" name="ACT" dataDxfId="699"/>
    <tableColumn id="9" xr3:uid="{00000000-0010-0000-2200-000009000000}" name="NT" dataDxfId="698"/>
    <tableColumn id="10" xr3:uid="{00000000-0010-0000-2200-00000A000000}" name="National" dataDxfId="697"/>
  </tableColumns>
  <tableStyleInfo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36" displayName="Table36" ref="A2:J6" totalsRowShown="0" headerRowDxfId="696" dataDxfId="694" headerRowBorderDxfId="695" tableBorderDxfId="693">
  <autoFilter ref="A2:J6" xr:uid="{00000000-0009-0000-0100-00002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300-000001000000}" name="Gender" dataDxfId="692"/>
    <tableColumn id="2" xr3:uid="{00000000-0010-0000-2300-000002000000}" name="NSW" dataDxfId="691"/>
    <tableColumn id="3" xr3:uid="{00000000-0010-0000-2300-000003000000}" name="VIC" dataDxfId="690"/>
    <tableColumn id="4" xr3:uid="{00000000-0010-0000-2300-000004000000}" name="QLD" dataDxfId="689"/>
    <tableColumn id="5" xr3:uid="{00000000-0010-0000-2300-000005000000}" name="WA" dataDxfId="688"/>
    <tableColumn id="6" xr3:uid="{00000000-0010-0000-2300-000006000000}" name="SA" dataDxfId="687"/>
    <tableColumn id="7" xr3:uid="{00000000-0010-0000-2300-000007000000}" name="TAS" dataDxfId="686"/>
    <tableColumn id="8" xr3:uid="{00000000-0010-0000-2300-000008000000}" name="ACT" dataDxfId="685"/>
    <tableColumn id="9" xr3:uid="{00000000-0010-0000-2300-000009000000}" name="NT" dataDxfId="684"/>
    <tableColumn id="10" xr3:uid="{00000000-0010-0000-2300-00000A000000}" name="National" dataDxfId="683"/>
  </tableColumns>
  <tableStyleInfo showFirstColumn="1"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37" displayName="Table37" ref="A2:J12" totalsRowShown="0" headerRowDxfId="682" dataDxfId="680" headerRowBorderDxfId="681" tableBorderDxfId="679">
  <autoFilter ref="A2:J12"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400-000001000000}" name="Age group" dataDxfId="678"/>
    <tableColumn id="2" xr3:uid="{00000000-0010-0000-2400-000002000000}" name="NSW" dataDxfId="677"/>
    <tableColumn id="3" xr3:uid="{00000000-0010-0000-2400-000003000000}" name="VIC" dataDxfId="676"/>
    <tableColumn id="4" xr3:uid="{00000000-0010-0000-2400-000004000000}" name="QLD" dataDxfId="675"/>
    <tableColumn id="5" xr3:uid="{00000000-0010-0000-2400-000005000000}" name="WA" dataDxfId="674"/>
    <tableColumn id="6" xr3:uid="{00000000-0010-0000-2400-000006000000}" name="SA" dataDxfId="673"/>
    <tableColumn id="7" xr3:uid="{00000000-0010-0000-2400-000007000000}" name="TAS" dataDxfId="672"/>
    <tableColumn id="8" xr3:uid="{00000000-0010-0000-2400-000008000000}" name="ACT" dataDxfId="671"/>
    <tableColumn id="9" xr3:uid="{00000000-0010-0000-2400-000009000000}" name="NT" dataDxfId="670"/>
    <tableColumn id="10" xr3:uid="{00000000-0010-0000-2400-00000A000000}" name="National" dataDxfId="669"/>
  </tableColumns>
  <tableStyleInfo showFirstColumn="1"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38" displayName="Table38" ref="A2:J12" totalsRowShown="0" headerRowDxfId="668" dataDxfId="666" headerRowBorderDxfId="667" tableBorderDxfId="665">
  <autoFilter ref="A2:J12"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500-000001000000}" name="Age group" dataDxfId="664"/>
    <tableColumn id="2" xr3:uid="{00000000-0010-0000-2500-000002000000}" name="NSW" dataDxfId="663"/>
    <tableColumn id="3" xr3:uid="{00000000-0010-0000-2500-000003000000}" name="VIC" dataDxfId="662"/>
    <tableColumn id="4" xr3:uid="{00000000-0010-0000-2500-000004000000}" name="QLD" dataDxfId="661"/>
    <tableColumn id="5" xr3:uid="{00000000-0010-0000-2500-000005000000}" name="WA" dataDxfId="660"/>
    <tableColumn id="6" xr3:uid="{00000000-0010-0000-2500-000006000000}" name="SA" dataDxfId="659"/>
    <tableColumn id="7" xr3:uid="{00000000-0010-0000-2500-000007000000}" name="TAS" dataDxfId="658"/>
    <tableColumn id="8" xr3:uid="{00000000-0010-0000-2500-000008000000}" name="ACT" dataDxfId="657"/>
    <tableColumn id="9" xr3:uid="{00000000-0010-0000-2500-000009000000}" name="NT" dataDxfId="656"/>
    <tableColumn id="10" xr3:uid="{00000000-0010-0000-2500-00000A000000}" name="National" dataDxfId="65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J12" totalsRowShown="0" headerRowDxfId="1157" dataDxfId="1155" headerRowBorderDxfId="1156" tableBorderDxfId="1154">
  <autoFilter ref="A2:J1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200-000001000000}" name="Age group" dataDxfId="1153"/>
    <tableColumn id="2" xr3:uid="{00000000-0010-0000-0200-000002000000}" name="NSW" dataDxfId="1152"/>
    <tableColumn id="3" xr3:uid="{00000000-0010-0000-0200-000003000000}" name="VIC" dataDxfId="1151"/>
    <tableColumn id="4" xr3:uid="{00000000-0010-0000-0200-000004000000}" name="QLD" dataDxfId="1150"/>
    <tableColumn id="5" xr3:uid="{00000000-0010-0000-0200-000005000000}" name="WA" dataDxfId="1149"/>
    <tableColumn id="6" xr3:uid="{00000000-0010-0000-0200-000006000000}" name="SA" dataDxfId="1148"/>
    <tableColumn id="7" xr3:uid="{00000000-0010-0000-0200-000007000000}" name="TAS" dataDxfId="1147"/>
    <tableColumn id="8" xr3:uid="{00000000-0010-0000-0200-000008000000}" name="ACT" dataDxfId="1146"/>
    <tableColumn id="9" xr3:uid="{00000000-0010-0000-0200-000009000000}" name="NT" dataDxfId="1145"/>
    <tableColumn id="10" xr3:uid="{00000000-0010-0000-0200-00000A000000}" name="National" dataDxfId="1144"/>
  </tableColumns>
  <tableStyleInfo showFirstColumn="1"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40" displayName="Table40" ref="A2:J19" totalsRowShown="0" headerRowDxfId="654" dataDxfId="652" headerRowBorderDxfId="653" tableBorderDxfId="651">
  <autoFilter ref="A2:J19"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700-000001000000}" name="Primary disability group" dataDxfId="650"/>
    <tableColumn id="2" xr3:uid="{00000000-0010-0000-2700-000002000000}" name="NSW" dataDxfId="649"/>
    <tableColumn id="3" xr3:uid="{00000000-0010-0000-2700-000003000000}" name="VIC" dataDxfId="648"/>
    <tableColumn id="4" xr3:uid="{00000000-0010-0000-2700-000004000000}" name="QLD" dataDxfId="647"/>
    <tableColumn id="5" xr3:uid="{00000000-0010-0000-2700-000005000000}" name="WA" dataDxfId="646"/>
    <tableColumn id="6" xr3:uid="{00000000-0010-0000-2700-000006000000}" name="SA" dataDxfId="645"/>
    <tableColumn id="7" xr3:uid="{00000000-0010-0000-2700-000007000000}" name="TAS" dataDxfId="644"/>
    <tableColumn id="8" xr3:uid="{00000000-0010-0000-2700-000008000000}" name="ACT" dataDxfId="643"/>
    <tableColumn id="9" xr3:uid="{00000000-0010-0000-2700-000009000000}" name="NT" dataDxfId="642"/>
    <tableColumn id="10" xr3:uid="{00000000-0010-0000-2700-00000A000000}" name="National" dataDxfId="641"/>
  </tableColumns>
  <tableStyleInfo showFirstColumn="1"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39" displayName="Table39" ref="A2:J19" totalsRowShown="0" headerRowDxfId="640" dataDxfId="638" headerRowBorderDxfId="639" tableBorderDxfId="637">
  <autoFilter ref="A2:J19"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600-000001000000}" name="Primary disability group" dataDxfId="636"/>
    <tableColumn id="2" xr3:uid="{00000000-0010-0000-2600-000002000000}" name="NSW" dataDxfId="635"/>
    <tableColumn id="3" xr3:uid="{00000000-0010-0000-2600-000003000000}" name="VIC" dataDxfId="634"/>
    <tableColumn id="4" xr3:uid="{00000000-0010-0000-2600-000004000000}" name="QLD" dataDxfId="633"/>
    <tableColumn id="5" xr3:uid="{00000000-0010-0000-2600-000005000000}" name="WA" dataDxfId="632"/>
    <tableColumn id="6" xr3:uid="{00000000-0010-0000-2600-000006000000}" name="SA" dataDxfId="631"/>
    <tableColumn id="7" xr3:uid="{00000000-0010-0000-2600-000007000000}" name="TAS" dataDxfId="630"/>
    <tableColumn id="8" xr3:uid="{00000000-0010-0000-2600-000008000000}" name="ACT" dataDxfId="629"/>
    <tableColumn id="9" xr3:uid="{00000000-0010-0000-2600-000009000000}" name="NT" dataDxfId="628"/>
    <tableColumn id="10" xr3:uid="{00000000-0010-0000-2600-00000A000000}" name="National" dataDxfId="627"/>
  </tableColumns>
  <tableStyleInfo showFirstColumn="1"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41" displayName="Table41" ref="A2:J18" totalsRowShown="0" headerRowDxfId="626" dataDxfId="624" headerRowBorderDxfId="625" tableBorderDxfId="623">
  <autoFilter ref="A2:J18"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800-000001000000}" name="Reported level of function" dataDxfId="622"/>
    <tableColumn id="2" xr3:uid="{00000000-0010-0000-2800-000002000000}" name="NSW" dataDxfId="621"/>
    <tableColumn id="3" xr3:uid="{00000000-0010-0000-2800-000003000000}" name="VIC" dataDxfId="620"/>
    <tableColumn id="4" xr3:uid="{00000000-0010-0000-2800-000004000000}" name="QLD" dataDxfId="619"/>
    <tableColumn id="5" xr3:uid="{00000000-0010-0000-2800-000005000000}" name="WA" dataDxfId="618"/>
    <tableColumn id="6" xr3:uid="{00000000-0010-0000-2800-000006000000}" name="SA" dataDxfId="617"/>
    <tableColumn id="7" xr3:uid="{00000000-0010-0000-2800-000007000000}" name="TAS" dataDxfId="616"/>
    <tableColumn id="8" xr3:uid="{00000000-0010-0000-2800-000008000000}" name="ACT" dataDxfId="615"/>
    <tableColumn id="9" xr3:uid="{00000000-0010-0000-2800-000009000000}" name="NT" dataDxfId="614"/>
    <tableColumn id="10" xr3:uid="{00000000-0010-0000-2800-00000A000000}" name="National" dataDxfId="613"/>
  </tableColumns>
  <tableStyleInfo showFirstColumn="1"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42" displayName="Table42" ref="A2:J18" totalsRowShown="0" headerRowDxfId="612" dataDxfId="611" tableBorderDxfId="610">
  <autoFilter ref="A2:J18"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900-000001000000}" name="Support category" dataDxfId="609"/>
    <tableColumn id="2" xr3:uid="{00000000-0010-0000-2900-000002000000}" name="NSW" dataDxfId="608"/>
    <tableColumn id="3" xr3:uid="{00000000-0010-0000-2900-000003000000}" name="VIC" dataDxfId="607"/>
    <tableColumn id="4" xr3:uid="{00000000-0010-0000-2900-000004000000}" name="QLD" dataDxfId="606"/>
    <tableColumn id="5" xr3:uid="{00000000-0010-0000-2900-000005000000}" name="WA" dataDxfId="605"/>
    <tableColumn id="6" xr3:uid="{00000000-0010-0000-2900-000006000000}" name="SA" dataDxfId="604"/>
    <tableColumn id="7" xr3:uid="{00000000-0010-0000-2900-000007000000}" name="TAS" dataDxfId="603"/>
    <tableColumn id="8" xr3:uid="{00000000-0010-0000-2900-000008000000}" name="ACT" dataDxfId="602"/>
    <tableColumn id="9" xr3:uid="{00000000-0010-0000-2900-000009000000}" name="NT" dataDxfId="601"/>
    <tableColumn id="10" xr3:uid="{00000000-0010-0000-2900-00000A000000}" name="National" dataDxfId="600"/>
  </tableColumns>
  <tableStyleInfo showFirstColumn="1"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43" displayName="Table43" ref="A2:J6" totalsRowShown="0" headerRowDxfId="599" dataDxfId="597" headerRowBorderDxfId="598" tableBorderDxfId="596">
  <autoFilter ref="A2:J6"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A00-000001000000}" name="Gender" dataDxfId="595"/>
    <tableColumn id="2" xr3:uid="{00000000-0010-0000-2A00-000002000000}" name="NSW" dataDxfId="594"/>
    <tableColumn id="3" xr3:uid="{00000000-0010-0000-2A00-000003000000}" name="VIC" dataDxfId="593"/>
    <tableColumn id="4" xr3:uid="{00000000-0010-0000-2A00-000004000000}" name="QLD" dataDxfId="592"/>
    <tableColumn id="5" xr3:uid="{00000000-0010-0000-2A00-000005000000}" name="WA" dataDxfId="591"/>
    <tableColumn id="6" xr3:uid="{00000000-0010-0000-2A00-000006000000}" name="SA" dataDxfId="590"/>
    <tableColumn id="7" xr3:uid="{00000000-0010-0000-2A00-000007000000}" name="TAS" dataDxfId="589"/>
    <tableColumn id="8" xr3:uid="{00000000-0010-0000-2A00-000008000000}" name="ACT" dataDxfId="588"/>
    <tableColumn id="9" xr3:uid="{00000000-0010-0000-2A00-000009000000}" name="NT" dataDxfId="587"/>
    <tableColumn id="10" xr3:uid="{00000000-0010-0000-2A00-00000A000000}" name="National" dataDxfId="586"/>
  </tableColumns>
  <tableStyleInfo showFirstColumn="1"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44" displayName="Table44" ref="A2:J6" totalsRowShown="0" headerRowDxfId="585" dataDxfId="583" headerRowBorderDxfId="584" tableBorderDxfId="582">
  <autoFilter ref="A2:J6" xr:uid="{00000000-0009-0000-0100-00002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B00-000001000000}" name="Gender" dataDxfId="581"/>
    <tableColumn id="2" xr3:uid="{00000000-0010-0000-2B00-000002000000}" name="NSW" dataDxfId="580"/>
    <tableColumn id="3" xr3:uid="{00000000-0010-0000-2B00-000003000000}" name="VIC" dataDxfId="579"/>
    <tableColumn id="4" xr3:uid="{00000000-0010-0000-2B00-000004000000}" name="QLD" dataDxfId="578"/>
    <tableColumn id="5" xr3:uid="{00000000-0010-0000-2B00-000005000000}" name="WA" dataDxfId="577"/>
    <tableColumn id="6" xr3:uid="{00000000-0010-0000-2B00-000006000000}" name="SA" dataDxfId="576"/>
    <tableColumn id="7" xr3:uid="{00000000-0010-0000-2B00-000007000000}" name="TAS" dataDxfId="575"/>
    <tableColumn id="8" xr3:uid="{00000000-0010-0000-2B00-000008000000}" name="ACT" dataDxfId="574"/>
    <tableColumn id="9" xr3:uid="{00000000-0010-0000-2B00-000009000000}" name="NT" dataDxfId="573"/>
    <tableColumn id="10" xr3:uid="{00000000-0010-0000-2B00-00000A000000}" name="National" dataDxfId="572"/>
  </tableColumns>
  <tableStyleInfo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45" displayName="Table45" ref="A2:J12" totalsRowShown="0" headerRowDxfId="571" dataDxfId="569" headerRowBorderDxfId="570" tableBorderDxfId="568">
  <autoFilter ref="A2:J12" xr:uid="{00000000-0009-0000-0100-00002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C00-000001000000}" name="Age group" dataDxfId="567"/>
    <tableColumn id="2" xr3:uid="{00000000-0010-0000-2C00-000002000000}" name="NSW" dataDxfId="566"/>
    <tableColumn id="3" xr3:uid="{00000000-0010-0000-2C00-000003000000}" name="VIC" dataDxfId="565"/>
    <tableColumn id="4" xr3:uid="{00000000-0010-0000-2C00-000004000000}" name="QLD" dataDxfId="564"/>
    <tableColumn id="5" xr3:uid="{00000000-0010-0000-2C00-000005000000}" name="WA" dataDxfId="563"/>
    <tableColumn id="6" xr3:uid="{00000000-0010-0000-2C00-000006000000}" name="SA" dataDxfId="562"/>
    <tableColumn id="7" xr3:uid="{00000000-0010-0000-2C00-000007000000}" name="TAS" dataDxfId="561"/>
    <tableColumn id="8" xr3:uid="{00000000-0010-0000-2C00-000008000000}" name="ACT" dataDxfId="560"/>
    <tableColumn id="9" xr3:uid="{00000000-0010-0000-2C00-000009000000}" name="NT" dataDxfId="559"/>
    <tableColumn id="10" xr3:uid="{00000000-0010-0000-2C00-00000A000000}" name="National" dataDxfId="558"/>
  </tableColumns>
  <tableStyleInfo showFirstColumn="1"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46" displayName="Table46" ref="A2:J12" totalsRowShown="0" headerRowDxfId="557" dataDxfId="555" headerRowBorderDxfId="556" tableBorderDxfId="554">
  <autoFilter ref="A2:J12"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D00-000001000000}" name="Age group" dataDxfId="553"/>
    <tableColumn id="2" xr3:uid="{00000000-0010-0000-2D00-000002000000}" name="NSW" dataDxfId="552"/>
    <tableColumn id="3" xr3:uid="{00000000-0010-0000-2D00-000003000000}" name="VIC" dataDxfId="551"/>
    <tableColumn id="4" xr3:uid="{00000000-0010-0000-2D00-000004000000}" name="QLD" dataDxfId="550"/>
    <tableColumn id="5" xr3:uid="{00000000-0010-0000-2D00-000005000000}" name="WA" dataDxfId="549"/>
    <tableColumn id="6" xr3:uid="{00000000-0010-0000-2D00-000006000000}" name="SA" dataDxfId="548"/>
    <tableColumn id="7" xr3:uid="{00000000-0010-0000-2D00-000007000000}" name="TAS" dataDxfId="547"/>
    <tableColumn id="8" xr3:uid="{00000000-0010-0000-2D00-000008000000}" name="ACT" dataDxfId="546"/>
    <tableColumn id="9" xr3:uid="{00000000-0010-0000-2D00-000009000000}" name="NT" dataDxfId="545"/>
    <tableColumn id="10" xr3:uid="{00000000-0010-0000-2D00-00000A000000}" name="National" dataDxfId="544"/>
  </tableColumns>
  <tableStyleInfo showFirstColumn="1"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47" displayName="Table47" ref="A2:J19" totalsRowShown="0" headerRowDxfId="543" dataDxfId="541" headerRowBorderDxfId="542" tableBorderDxfId="540">
  <autoFilter ref="A2:J19"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E00-000001000000}" name="Primary disability group" dataDxfId="539"/>
    <tableColumn id="2" xr3:uid="{00000000-0010-0000-2E00-000002000000}" name="NSW" dataDxfId="538"/>
    <tableColumn id="3" xr3:uid="{00000000-0010-0000-2E00-000003000000}" name="VIC" dataDxfId="537"/>
    <tableColumn id="4" xr3:uid="{00000000-0010-0000-2E00-000004000000}" name="QLD" dataDxfId="536"/>
    <tableColumn id="5" xr3:uid="{00000000-0010-0000-2E00-000005000000}" name="WA" dataDxfId="535"/>
    <tableColumn id="6" xr3:uid="{00000000-0010-0000-2E00-000006000000}" name="SA" dataDxfId="534"/>
    <tableColumn id="7" xr3:uid="{00000000-0010-0000-2E00-000007000000}" name="TAS" dataDxfId="533"/>
    <tableColumn id="8" xr3:uid="{00000000-0010-0000-2E00-000008000000}" name="ACT" dataDxfId="532"/>
    <tableColumn id="9" xr3:uid="{00000000-0010-0000-2E00-000009000000}" name="NT" dataDxfId="531"/>
    <tableColumn id="10" xr3:uid="{00000000-0010-0000-2E00-00000A000000}" name="National" dataDxfId="530"/>
  </tableColumns>
  <tableStyleInfo showFirstColumn="1"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48" displayName="Table48" ref="A2:J19" totalsRowShown="0" headerRowDxfId="529" dataDxfId="527" headerRowBorderDxfId="528" tableBorderDxfId="526">
  <autoFilter ref="A2:J19"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F00-000001000000}" name="Primary disability group" dataDxfId="525"/>
    <tableColumn id="2" xr3:uid="{00000000-0010-0000-2F00-000002000000}" name="NSW" dataDxfId="524"/>
    <tableColumn id="3" xr3:uid="{00000000-0010-0000-2F00-000003000000}" name="VIC" dataDxfId="523"/>
    <tableColumn id="4" xr3:uid="{00000000-0010-0000-2F00-000004000000}" name="QLD" dataDxfId="522"/>
    <tableColumn id="5" xr3:uid="{00000000-0010-0000-2F00-000005000000}" name="WA" dataDxfId="521"/>
    <tableColumn id="6" xr3:uid="{00000000-0010-0000-2F00-000006000000}" name="SA" dataDxfId="520"/>
    <tableColumn id="7" xr3:uid="{00000000-0010-0000-2F00-000007000000}" name="TAS" dataDxfId="519"/>
    <tableColumn id="8" xr3:uid="{00000000-0010-0000-2F00-000008000000}" name="ACT" dataDxfId="518"/>
    <tableColumn id="9" xr3:uid="{00000000-0010-0000-2F00-000009000000}" name="NT" dataDxfId="517"/>
    <tableColumn id="10" xr3:uid="{00000000-0010-0000-2F00-00000A000000}" name="National" dataDxfId="516"/>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J12" totalsRowShown="0" headerRowDxfId="1143" dataDxfId="1141" headerRowBorderDxfId="1142" tableBorderDxfId="1140">
  <autoFilter ref="A2:J1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300-000001000000}" name="Age group" dataDxfId="1139"/>
    <tableColumn id="2" xr3:uid="{00000000-0010-0000-0300-000002000000}" name="NSW" dataDxfId="1138"/>
    <tableColumn id="3" xr3:uid="{00000000-0010-0000-0300-000003000000}" name="VIC" dataDxfId="1137"/>
    <tableColumn id="4" xr3:uid="{00000000-0010-0000-0300-000004000000}" name="QLD" dataDxfId="1136"/>
    <tableColumn id="5" xr3:uid="{00000000-0010-0000-0300-000005000000}" name="WA" dataDxfId="1135"/>
    <tableColumn id="6" xr3:uid="{00000000-0010-0000-0300-000006000000}" name="SA" dataDxfId="1134"/>
    <tableColumn id="7" xr3:uid="{00000000-0010-0000-0300-000007000000}" name="TAS" dataDxfId="1133"/>
    <tableColumn id="8" xr3:uid="{00000000-0010-0000-0300-000008000000}" name="ACT" dataDxfId="1132"/>
    <tableColumn id="9" xr3:uid="{00000000-0010-0000-0300-000009000000}" name="NT" dataDxfId="1131"/>
    <tableColumn id="10" xr3:uid="{00000000-0010-0000-0300-00000A000000}" name="National" dataDxfId="1130"/>
  </tableColumns>
  <tableStyleInfo showFirstColumn="1"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49" displayName="Table49" ref="A2:J18" totalsRowShown="0" headerRowDxfId="515" dataDxfId="513" headerRowBorderDxfId="514" tableBorderDxfId="512">
  <autoFilter ref="A2:J18"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000-000001000000}" name="Reported level of function" dataDxfId="511"/>
    <tableColumn id="2" xr3:uid="{00000000-0010-0000-3000-000002000000}" name="NSW" dataDxfId="510"/>
    <tableColumn id="3" xr3:uid="{00000000-0010-0000-3000-000003000000}" name="VIC" dataDxfId="509"/>
    <tableColumn id="4" xr3:uid="{00000000-0010-0000-3000-000004000000}" name="QLD" dataDxfId="508"/>
    <tableColumn id="5" xr3:uid="{00000000-0010-0000-3000-000005000000}" name="WA" dataDxfId="507"/>
    <tableColumn id="6" xr3:uid="{00000000-0010-0000-3000-000006000000}" name="SA" dataDxfId="506"/>
    <tableColumn id="7" xr3:uid="{00000000-0010-0000-3000-000007000000}" name="TAS" dataDxfId="505"/>
    <tableColumn id="8" xr3:uid="{00000000-0010-0000-3000-000008000000}" name="ACT" dataDxfId="504"/>
    <tableColumn id="9" xr3:uid="{00000000-0010-0000-3000-000009000000}" name="NT" dataDxfId="503"/>
    <tableColumn id="10" xr3:uid="{00000000-0010-0000-3000-00000A000000}" name="National" dataDxfId="502"/>
  </tableColumns>
  <tableStyleInfo showFirstColumn="1"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50" displayName="Table50" ref="A2:J18" totalsRowShown="0" headerRowDxfId="501" dataDxfId="500" tableBorderDxfId="499">
  <autoFilter ref="A2:J18"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100-000001000000}" name="Support category" dataDxfId="498"/>
    <tableColumn id="2" xr3:uid="{00000000-0010-0000-3100-000002000000}" name="NSW" dataDxfId="497"/>
    <tableColumn id="3" xr3:uid="{00000000-0010-0000-3100-000003000000}" name="VIC" dataDxfId="496"/>
    <tableColumn id="4" xr3:uid="{00000000-0010-0000-3100-000004000000}" name="QLD" dataDxfId="495"/>
    <tableColumn id="5" xr3:uid="{00000000-0010-0000-3100-000005000000}" name="WA" dataDxfId="494"/>
    <tableColumn id="6" xr3:uid="{00000000-0010-0000-3100-000006000000}" name="SA" dataDxfId="493"/>
    <tableColumn id="7" xr3:uid="{00000000-0010-0000-3100-000007000000}" name="TAS" dataDxfId="492"/>
    <tableColumn id="8" xr3:uid="{00000000-0010-0000-3100-000008000000}" name="ACT" dataDxfId="491"/>
    <tableColumn id="9" xr3:uid="{00000000-0010-0000-3100-000009000000}" name="NT" dataDxfId="490"/>
    <tableColumn id="10" xr3:uid="{00000000-0010-0000-3100-00000A000000}" name="National" dataDxfId="489"/>
  </tableColumns>
  <tableStyleInfo showFirstColumn="1"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51" displayName="Table51" ref="A2:J6" totalsRowShown="0" headerRowDxfId="488" dataDxfId="486" headerRowBorderDxfId="487" tableBorderDxfId="485">
  <autoFilter ref="A2:J6"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200-000001000000}" name="Gender" dataDxfId="484"/>
    <tableColumn id="2" xr3:uid="{00000000-0010-0000-3200-000002000000}" name="NSW" dataDxfId="483"/>
    <tableColumn id="3" xr3:uid="{00000000-0010-0000-3200-000003000000}" name="VIC" dataDxfId="482"/>
    <tableColumn id="4" xr3:uid="{00000000-0010-0000-3200-000004000000}" name="QLD" dataDxfId="481"/>
    <tableColumn id="5" xr3:uid="{00000000-0010-0000-3200-000005000000}" name="WA" dataDxfId="480"/>
    <tableColumn id="6" xr3:uid="{00000000-0010-0000-3200-000006000000}" name="SA" dataDxfId="479"/>
    <tableColumn id="7" xr3:uid="{00000000-0010-0000-3200-000007000000}" name="TAS" dataDxfId="478"/>
    <tableColumn id="8" xr3:uid="{00000000-0010-0000-3200-000008000000}" name="ACT" dataDxfId="477"/>
    <tableColumn id="9" xr3:uid="{00000000-0010-0000-3200-000009000000}" name="NT" dataDxfId="476"/>
    <tableColumn id="10" xr3:uid="{00000000-0010-0000-3200-00000A000000}" name="National" dataDxfId="475"/>
  </tableColumns>
  <tableStyleInfo showFirstColumn="1"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52" displayName="Table52" ref="A2:J6" totalsRowShown="0" headerRowDxfId="474" dataDxfId="472" headerRowBorderDxfId="473" tableBorderDxfId="471">
  <autoFilter ref="A2:J6"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300-000001000000}" name="Gender" dataDxfId="470"/>
    <tableColumn id="2" xr3:uid="{00000000-0010-0000-3300-000002000000}" name="NSW" dataDxfId="469"/>
    <tableColumn id="3" xr3:uid="{00000000-0010-0000-3300-000003000000}" name="VIC" dataDxfId="468"/>
    <tableColumn id="4" xr3:uid="{00000000-0010-0000-3300-000004000000}" name="QLD" dataDxfId="467"/>
    <tableColumn id="5" xr3:uid="{00000000-0010-0000-3300-000005000000}" name="WA" dataDxfId="466"/>
    <tableColumn id="6" xr3:uid="{00000000-0010-0000-3300-000006000000}" name="SA" dataDxfId="465"/>
    <tableColumn id="7" xr3:uid="{00000000-0010-0000-3300-000007000000}" name="TAS" dataDxfId="464"/>
    <tableColumn id="8" xr3:uid="{00000000-0010-0000-3300-000008000000}" name="ACT" dataDxfId="463"/>
    <tableColumn id="9" xr3:uid="{00000000-0010-0000-3300-000009000000}" name="NT" dataDxfId="462"/>
    <tableColumn id="10" xr3:uid="{00000000-0010-0000-3300-00000A000000}" name="National" dataDxfId="461"/>
  </tableColumns>
  <tableStyleInfo showFirstColumn="1"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53" displayName="Table53" ref="A2:J12" totalsRowShown="0" headerRowDxfId="460" dataDxfId="458" headerRowBorderDxfId="459" tableBorderDxfId="457">
  <autoFilter ref="A2:J12"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400-000001000000}" name="Age group" dataDxfId="456"/>
    <tableColumn id="2" xr3:uid="{00000000-0010-0000-3400-000002000000}" name="NSW" dataDxfId="455"/>
    <tableColumn id="3" xr3:uid="{00000000-0010-0000-3400-000003000000}" name="VIC" dataDxfId="454"/>
    <tableColumn id="4" xr3:uid="{00000000-0010-0000-3400-000004000000}" name="QLD" dataDxfId="453"/>
    <tableColumn id="5" xr3:uid="{00000000-0010-0000-3400-000005000000}" name="WA" dataDxfId="452"/>
    <tableColumn id="6" xr3:uid="{00000000-0010-0000-3400-000006000000}" name="SA" dataDxfId="451"/>
    <tableColumn id="7" xr3:uid="{00000000-0010-0000-3400-000007000000}" name="TAS" dataDxfId="450"/>
    <tableColumn id="8" xr3:uid="{00000000-0010-0000-3400-000008000000}" name="ACT" dataDxfId="449"/>
    <tableColumn id="9" xr3:uid="{00000000-0010-0000-3400-000009000000}" name="NT" dataDxfId="448"/>
    <tableColumn id="10" xr3:uid="{00000000-0010-0000-3400-00000A000000}" name="National" dataDxfId="447"/>
  </tableColumns>
  <tableStyleInfo showFirstColumn="1"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54" displayName="Table54" ref="A2:J12" totalsRowShown="0" headerRowDxfId="446" dataDxfId="444" headerRowBorderDxfId="445" tableBorderDxfId="443">
  <autoFilter ref="A2:J12"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500-000001000000}" name="Age group" dataDxfId="442"/>
    <tableColumn id="2" xr3:uid="{00000000-0010-0000-3500-000002000000}" name="NSW" dataDxfId="441"/>
    <tableColumn id="3" xr3:uid="{00000000-0010-0000-3500-000003000000}" name="VIC" dataDxfId="440"/>
    <tableColumn id="4" xr3:uid="{00000000-0010-0000-3500-000004000000}" name="QLD" dataDxfId="439"/>
    <tableColumn id="5" xr3:uid="{00000000-0010-0000-3500-000005000000}" name="WA" dataDxfId="438"/>
    <tableColumn id="6" xr3:uid="{00000000-0010-0000-3500-000006000000}" name="SA" dataDxfId="437"/>
    <tableColumn id="7" xr3:uid="{00000000-0010-0000-3500-000007000000}" name="TAS" dataDxfId="436"/>
    <tableColumn id="8" xr3:uid="{00000000-0010-0000-3500-000008000000}" name="ACT" dataDxfId="435"/>
    <tableColumn id="9" xr3:uid="{00000000-0010-0000-3500-000009000000}" name="NT" dataDxfId="434"/>
    <tableColumn id="10" xr3:uid="{00000000-0010-0000-3500-00000A000000}" name="National" dataDxfId="433"/>
  </tableColumns>
  <tableStyleInfo showFirstColumn="1"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55" displayName="Table55" ref="A2:J19" totalsRowShown="0" headerRowDxfId="432" dataDxfId="430" headerRowBorderDxfId="431" tableBorderDxfId="429">
  <autoFilter ref="A2:J19"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600-000001000000}" name="Primary disability group" dataDxfId="428"/>
    <tableColumn id="2" xr3:uid="{00000000-0010-0000-3600-000002000000}" name="NSW" dataDxfId="427"/>
    <tableColumn id="3" xr3:uid="{00000000-0010-0000-3600-000003000000}" name="VIC" dataDxfId="426"/>
    <tableColumn id="4" xr3:uid="{00000000-0010-0000-3600-000004000000}" name="QLD" dataDxfId="425"/>
    <tableColumn id="5" xr3:uid="{00000000-0010-0000-3600-000005000000}" name="WA" dataDxfId="424"/>
    <tableColumn id="6" xr3:uid="{00000000-0010-0000-3600-000006000000}" name="SA" dataDxfId="423"/>
    <tableColumn id="7" xr3:uid="{00000000-0010-0000-3600-000007000000}" name="TAS" dataDxfId="422"/>
    <tableColumn id="8" xr3:uid="{00000000-0010-0000-3600-000008000000}" name="ACT" dataDxfId="421"/>
    <tableColumn id="9" xr3:uid="{00000000-0010-0000-3600-000009000000}" name="NT" dataDxfId="420"/>
    <tableColumn id="10" xr3:uid="{00000000-0010-0000-3600-00000A000000}" name="National" dataDxfId="419"/>
  </tableColumns>
  <tableStyleInfo showFirstColumn="1"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56" displayName="Table56" ref="A2:J19" totalsRowShown="0" headerRowDxfId="418" dataDxfId="416" headerRowBorderDxfId="417" tableBorderDxfId="415">
  <autoFilter ref="A2:J19"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700-000001000000}" name="Primary disability group" dataDxfId="414"/>
    <tableColumn id="2" xr3:uid="{00000000-0010-0000-3700-000002000000}" name="NSW" dataDxfId="413"/>
    <tableColumn id="3" xr3:uid="{00000000-0010-0000-3700-000003000000}" name="VIC" dataDxfId="412"/>
    <tableColumn id="4" xr3:uid="{00000000-0010-0000-3700-000004000000}" name="QLD" dataDxfId="411"/>
    <tableColumn id="5" xr3:uid="{00000000-0010-0000-3700-000005000000}" name="WA" dataDxfId="410"/>
    <tableColumn id="6" xr3:uid="{00000000-0010-0000-3700-000006000000}" name="SA" dataDxfId="409"/>
    <tableColumn id="7" xr3:uid="{00000000-0010-0000-3700-000007000000}" name="TAS" dataDxfId="408"/>
    <tableColumn id="8" xr3:uid="{00000000-0010-0000-3700-000008000000}" name="ACT" dataDxfId="407"/>
    <tableColumn id="9" xr3:uid="{00000000-0010-0000-3700-000009000000}" name="NT" dataDxfId="406"/>
    <tableColumn id="10" xr3:uid="{00000000-0010-0000-3700-00000A000000}" name="National" dataDxfId="405"/>
  </tableColumns>
  <tableStyleInfo showFirstColumn="1"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57" displayName="Table57" ref="A2:J18" totalsRowShown="0" headerRowDxfId="404" dataDxfId="402" headerRowBorderDxfId="403" tableBorderDxfId="401">
  <autoFilter ref="A2:J18"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800-000001000000}" name="Reported level of function" dataDxfId="400"/>
    <tableColumn id="2" xr3:uid="{00000000-0010-0000-3800-000002000000}" name="NSW" dataDxfId="399"/>
    <tableColumn id="3" xr3:uid="{00000000-0010-0000-3800-000003000000}" name="VIC" dataDxfId="398"/>
    <tableColumn id="4" xr3:uid="{00000000-0010-0000-3800-000004000000}" name="QLD" dataDxfId="397"/>
    <tableColumn id="5" xr3:uid="{00000000-0010-0000-3800-000005000000}" name="WA" dataDxfId="396"/>
    <tableColumn id="6" xr3:uid="{00000000-0010-0000-3800-000006000000}" name="SA" dataDxfId="395"/>
    <tableColumn id="7" xr3:uid="{00000000-0010-0000-3800-000007000000}" name="TAS" dataDxfId="394"/>
    <tableColumn id="8" xr3:uid="{00000000-0010-0000-3800-000008000000}" name="ACT" dataDxfId="393"/>
    <tableColumn id="9" xr3:uid="{00000000-0010-0000-3800-000009000000}" name="NT" dataDxfId="392"/>
    <tableColumn id="10" xr3:uid="{00000000-0010-0000-3800-00000A000000}" name="National" dataDxfId="391"/>
  </tableColumns>
  <tableStyleInfo showFirstColumn="1"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58" displayName="Table58" ref="A2:J18" totalsRowShown="0" headerRowDxfId="390" dataDxfId="388" headerRowBorderDxfId="389" tableBorderDxfId="387">
  <autoFilter ref="A2:J18"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900-000001000000}" name="Support category" dataDxfId="386"/>
    <tableColumn id="2" xr3:uid="{00000000-0010-0000-3900-000002000000}" name="NSW" dataDxfId="385"/>
    <tableColumn id="3" xr3:uid="{00000000-0010-0000-3900-000003000000}" name="VIC" dataDxfId="384"/>
    <tableColumn id="4" xr3:uid="{00000000-0010-0000-3900-000004000000}" name="QLD" dataDxfId="383"/>
    <tableColumn id="5" xr3:uid="{00000000-0010-0000-3900-000005000000}" name="WA" dataDxfId="382"/>
    <tableColumn id="6" xr3:uid="{00000000-0010-0000-3900-000006000000}" name="SA" dataDxfId="381"/>
    <tableColumn id="7" xr3:uid="{00000000-0010-0000-3900-000007000000}" name="TAS" dataDxfId="380"/>
    <tableColumn id="8" xr3:uid="{00000000-0010-0000-3900-000008000000}" name="ACT" dataDxfId="379"/>
    <tableColumn id="9" xr3:uid="{00000000-0010-0000-3900-000009000000}" name="NT" dataDxfId="378"/>
    <tableColumn id="10" xr3:uid="{00000000-0010-0000-3900-00000A000000}" name="National" dataDxfId="377"/>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J12" totalsRowShown="0" headerRowDxfId="1129" dataDxfId="1127" headerRowBorderDxfId="1128" tableBorderDxfId="1126">
  <autoFilter ref="A2:J1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Age group" dataDxfId="1125"/>
    <tableColumn id="2" xr3:uid="{00000000-0010-0000-0400-000002000000}" name="NSW" dataDxfId="1124"/>
    <tableColumn id="3" xr3:uid="{00000000-0010-0000-0400-000003000000}" name="VIC" dataDxfId="1123"/>
    <tableColumn id="4" xr3:uid="{00000000-0010-0000-0400-000004000000}" name="QLD" dataDxfId="1122"/>
    <tableColumn id="5" xr3:uid="{00000000-0010-0000-0400-000005000000}" name="WA" dataDxfId="1121"/>
    <tableColumn id="6" xr3:uid="{00000000-0010-0000-0400-000006000000}" name="SA" dataDxfId="1120"/>
    <tableColumn id="7" xr3:uid="{00000000-0010-0000-0400-000007000000}" name="TAS" dataDxfId="1119"/>
    <tableColumn id="8" xr3:uid="{00000000-0010-0000-0400-000008000000}" name="ACT" dataDxfId="1118"/>
    <tableColumn id="9" xr3:uid="{00000000-0010-0000-0400-000009000000}" name="NT" dataDxfId="1117"/>
    <tableColumn id="10" xr3:uid="{00000000-0010-0000-0400-00000A000000}" name="National" dataDxfId="1116"/>
  </tableColumns>
  <tableStyleInfo showFirstColumn="1"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59" displayName="Table59" ref="A2:J6" totalsRowShown="0" headerRowDxfId="376" dataDxfId="374" headerRowBorderDxfId="375" tableBorderDxfId="373">
  <autoFilter ref="A2:J6"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A00-000001000000}" name="Gender" dataDxfId="372"/>
    <tableColumn id="2" xr3:uid="{00000000-0010-0000-3A00-000002000000}" name="NSW" dataDxfId="371"/>
    <tableColumn id="3" xr3:uid="{00000000-0010-0000-3A00-000003000000}" name="VIC" dataDxfId="370"/>
    <tableColumn id="4" xr3:uid="{00000000-0010-0000-3A00-000004000000}" name="QLD" dataDxfId="369"/>
    <tableColumn id="5" xr3:uid="{00000000-0010-0000-3A00-000005000000}" name="WA" dataDxfId="368"/>
    <tableColumn id="6" xr3:uid="{00000000-0010-0000-3A00-000006000000}" name="SA" dataDxfId="367"/>
    <tableColumn id="7" xr3:uid="{00000000-0010-0000-3A00-000007000000}" name="TAS" dataDxfId="366"/>
    <tableColumn id="8" xr3:uid="{00000000-0010-0000-3A00-000008000000}" name="ACT" dataDxfId="365"/>
    <tableColumn id="9" xr3:uid="{00000000-0010-0000-3A00-000009000000}" name="NT" dataDxfId="364"/>
    <tableColumn id="10" xr3:uid="{00000000-0010-0000-3A00-00000A000000}" name="National" dataDxfId="363"/>
  </tableColumns>
  <tableStyleInfo showFirstColumn="1"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60" displayName="Table60" ref="A2:J6" totalsRowShown="0" headerRowDxfId="362" dataDxfId="360" headerRowBorderDxfId="361" tableBorderDxfId="359">
  <autoFilter ref="A2:J6"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B00-000001000000}" name="Gender" dataDxfId="358"/>
    <tableColumn id="2" xr3:uid="{00000000-0010-0000-3B00-000002000000}" name="NSW" dataDxfId="357"/>
    <tableColumn id="3" xr3:uid="{00000000-0010-0000-3B00-000003000000}" name="VIC" dataDxfId="356"/>
    <tableColumn id="4" xr3:uid="{00000000-0010-0000-3B00-000004000000}" name="QLD" dataDxfId="355"/>
    <tableColumn id="5" xr3:uid="{00000000-0010-0000-3B00-000005000000}" name="WA" dataDxfId="354"/>
    <tableColumn id="6" xr3:uid="{00000000-0010-0000-3B00-000006000000}" name="SA" dataDxfId="353"/>
    <tableColumn id="7" xr3:uid="{00000000-0010-0000-3B00-000007000000}" name="TAS" dataDxfId="352"/>
    <tableColumn id="8" xr3:uid="{00000000-0010-0000-3B00-000008000000}" name="ACT" dataDxfId="351"/>
    <tableColumn id="9" xr3:uid="{00000000-0010-0000-3B00-000009000000}" name="NT" dataDxfId="350"/>
    <tableColumn id="10" xr3:uid="{00000000-0010-0000-3B00-00000A000000}" name="National" dataDxfId="349"/>
  </tableColumns>
  <tableStyleInfo showFirstColumn="1"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61" displayName="Table61" ref="A2:J12" totalsRowShown="0" headerRowDxfId="348" dataDxfId="347" tableBorderDxfId="346">
  <autoFilter ref="A2:J12"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C00-000001000000}" name="Age group" dataDxfId="345"/>
    <tableColumn id="2" xr3:uid="{00000000-0010-0000-3C00-000002000000}" name="NSW" dataDxfId="344"/>
    <tableColumn id="3" xr3:uid="{00000000-0010-0000-3C00-000003000000}" name="VIC" dataDxfId="343"/>
    <tableColumn id="4" xr3:uid="{00000000-0010-0000-3C00-000004000000}" name="QLD" dataDxfId="342"/>
    <tableColumn id="5" xr3:uid="{00000000-0010-0000-3C00-000005000000}" name="WA" dataDxfId="341"/>
    <tableColumn id="6" xr3:uid="{00000000-0010-0000-3C00-000006000000}" name="SA" dataDxfId="340"/>
    <tableColumn id="7" xr3:uid="{00000000-0010-0000-3C00-000007000000}" name="TAS" dataDxfId="339"/>
    <tableColumn id="8" xr3:uid="{00000000-0010-0000-3C00-000008000000}" name="ACT" dataDxfId="338"/>
    <tableColumn id="9" xr3:uid="{00000000-0010-0000-3C00-000009000000}" name="NT" dataDxfId="337"/>
    <tableColumn id="10" xr3:uid="{00000000-0010-0000-3C00-00000A000000}" name="National" dataDxfId="336"/>
  </tableColumns>
  <tableStyleInfo showFirstColumn="1"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62" displayName="Table62" ref="A2:J12" totalsRowShown="0" headerRowDxfId="335" dataDxfId="333" headerRowBorderDxfId="334" tableBorderDxfId="332">
  <autoFilter ref="A2:J12"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D00-000001000000}" name="Age group" dataDxfId="331"/>
    <tableColumn id="2" xr3:uid="{00000000-0010-0000-3D00-000002000000}" name="NSW" dataDxfId="330"/>
    <tableColumn id="3" xr3:uid="{00000000-0010-0000-3D00-000003000000}" name="VIC" dataDxfId="329"/>
    <tableColumn id="4" xr3:uid="{00000000-0010-0000-3D00-000004000000}" name="QLD" dataDxfId="328"/>
    <tableColumn id="5" xr3:uid="{00000000-0010-0000-3D00-000005000000}" name="WA" dataDxfId="327"/>
    <tableColumn id="6" xr3:uid="{00000000-0010-0000-3D00-000006000000}" name="SA" dataDxfId="326"/>
    <tableColumn id="7" xr3:uid="{00000000-0010-0000-3D00-000007000000}" name="TAS" dataDxfId="325"/>
    <tableColumn id="8" xr3:uid="{00000000-0010-0000-3D00-000008000000}" name="ACT" dataDxfId="324"/>
    <tableColumn id="9" xr3:uid="{00000000-0010-0000-3D00-000009000000}" name="NT" dataDxfId="323"/>
    <tableColumn id="10" xr3:uid="{00000000-0010-0000-3D00-00000A000000}" name="National" dataDxfId="322"/>
  </tableColumns>
  <tableStyleInfo showFirstColumn="1"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63" displayName="Table63" ref="A2:J19" totalsRowShown="0" headerRowDxfId="321" dataDxfId="319" headerRowBorderDxfId="320" tableBorderDxfId="318">
  <autoFilter ref="A2:J19"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E00-000001000000}" name="Primary disability group" dataDxfId="317"/>
    <tableColumn id="2" xr3:uid="{00000000-0010-0000-3E00-000002000000}" name="NSW" dataDxfId="316"/>
    <tableColumn id="3" xr3:uid="{00000000-0010-0000-3E00-000003000000}" name="VIC" dataDxfId="315"/>
    <tableColumn id="4" xr3:uid="{00000000-0010-0000-3E00-000004000000}" name="QLD" dataDxfId="314"/>
    <tableColumn id="5" xr3:uid="{00000000-0010-0000-3E00-000005000000}" name="WA" dataDxfId="313"/>
    <tableColumn id="6" xr3:uid="{00000000-0010-0000-3E00-000006000000}" name="SA" dataDxfId="312"/>
    <tableColumn id="7" xr3:uid="{00000000-0010-0000-3E00-000007000000}" name="TAS" dataDxfId="311"/>
    <tableColumn id="8" xr3:uid="{00000000-0010-0000-3E00-000008000000}" name="ACT" dataDxfId="310"/>
    <tableColumn id="9" xr3:uid="{00000000-0010-0000-3E00-000009000000}" name="NT" dataDxfId="309"/>
    <tableColumn id="10" xr3:uid="{00000000-0010-0000-3E00-00000A000000}" name="National" dataDxfId="308"/>
  </tableColumns>
  <tableStyleInfo showFirstColumn="1"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64" displayName="Table64" ref="A2:J19" totalsRowShown="0" headerRowDxfId="307" dataDxfId="305" headerRowBorderDxfId="306" tableBorderDxfId="304">
  <autoFilter ref="A2:J19"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F00-000001000000}" name="Primary disability group" dataDxfId="303"/>
    <tableColumn id="2" xr3:uid="{00000000-0010-0000-3F00-000002000000}" name="NSW" dataDxfId="302"/>
    <tableColumn id="3" xr3:uid="{00000000-0010-0000-3F00-000003000000}" name="VIC" dataDxfId="301"/>
    <tableColumn id="4" xr3:uid="{00000000-0010-0000-3F00-000004000000}" name="QLD" dataDxfId="300"/>
    <tableColumn id="5" xr3:uid="{00000000-0010-0000-3F00-000005000000}" name="WA" dataDxfId="299"/>
    <tableColumn id="6" xr3:uid="{00000000-0010-0000-3F00-000006000000}" name="SA" dataDxfId="298"/>
    <tableColumn id="7" xr3:uid="{00000000-0010-0000-3F00-000007000000}" name="TAS" dataDxfId="297"/>
    <tableColumn id="8" xr3:uid="{00000000-0010-0000-3F00-000008000000}" name="ACT" dataDxfId="296"/>
    <tableColumn id="9" xr3:uid="{00000000-0010-0000-3F00-000009000000}" name="NT" dataDxfId="295"/>
    <tableColumn id="10" xr3:uid="{00000000-0010-0000-3F00-00000A000000}" name="National" dataDxfId="294"/>
  </tableColumns>
  <tableStyleInfo showFirstColumn="1"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65" displayName="Table65" ref="A2:J18" totalsRowShown="0" headerRowDxfId="293" dataDxfId="291" headerRowBorderDxfId="292" tableBorderDxfId="290">
  <autoFilter ref="A2:J18"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000-000001000000}" name="Reported level of function" dataDxfId="289"/>
    <tableColumn id="2" xr3:uid="{00000000-0010-0000-4000-000002000000}" name="NSW" dataDxfId="288"/>
    <tableColumn id="3" xr3:uid="{00000000-0010-0000-4000-000003000000}" name="VIC" dataDxfId="287"/>
    <tableColumn id="4" xr3:uid="{00000000-0010-0000-4000-000004000000}" name="QLD" dataDxfId="286"/>
    <tableColumn id="5" xr3:uid="{00000000-0010-0000-4000-000005000000}" name="WA" dataDxfId="285"/>
    <tableColumn id="6" xr3:uid="{00000000-0010-0000-4000-000006000000}" name="SA" dataDxfId="284"/>
    <tableColumn id="7" xr3:uid="{00000000-0010-0000-4000-000007000000}" name="TAS" dataDxfId="283"/>
    <tableColumn id="8" xr3:uid="{00000000-0010-0000-4000-000008000000}" name="ACT" dataDxfId="282"/>
    <tableColumn id="9" xr3:uid="{00000000-0010-0000-4000-000009000000}" name="NT" dataDxfId="281"/>
    <tableColumn id="10" xr3:uid="{00000000-0010-0000-4000-00000A000000}" name="National" dataDxfId="280"/>
  </tableColumns>
  <tableStyleInfo showFirstColumn="1"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66" displayName="Table66" ref="A2:J18" totalsRowShown="0" headerRowDxfId="279" dataDxfId="277" headerRowBorderDxfId="278" tableBorderDxfId="276">
  <autoFilter ref="A2:J18"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100-000001000000}" name="Reported level of function" dataDxfId="275"/>
    <tableColumn id="2" xr3:uid="{00000000-0010-0000-4100-000002000000}" name="NSW" dataDxfId="274"/>
    <tableColumn id="3" xr3:uid="{00000000-0010-0000-4100-000003000000}" name="VIC" dataDxfId="273"/>
    <tableColumn id="4" xr3:uid="{00000000-0010-0000-4100-000004000000}" name="QLD" dataDxfId="272"/>
    <tableColumn id="5" xr3:uid="{00000000-0010-0000-4100-000005000000}" name="WA" dataDxfId="271"/>
    <tableColumn id="6" xr3:uid="{00000000-0010-0000-4100-000006000000}" name="SA" dataDxfId="270"/>
    <tableColumn id="7" xr3:uid="{00000000-0010-0000-4100-000007000000}" name="TAS" dataDxfId="269"/>
    <tableColumn id="8" xr3:uid="{00000000-0010-0000-4100-000008000000}" name="ACT" dataDxfId="268"/>
    <tableColumn id="9" xr3:uid="{00000000-0010-0000-4100-000009000000}" name="NT" dataDxfId="267"/>
    <tableColumn id="10" xr3:uid="{00000000-0010-0000-4100-00000A000000}" name="National" dataDxfId="266"/>
  </tableColumns>
  <tableStyleInfo showFirstColumn="1"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67" displayName="Table67" ref="A2:J6" totalsRowShown="0" headerRowDxfId="265" dataDxfId="263" headerRowBorderDxfId="264" tableBorderDxfId="262">
  <autoFilter ref="A2:J6"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200-000001000000}" name="Gender" dataDxfId="261"/>
    <tableColumn id="2" xr3:uid="{00000000-0010-0000-4200-000002000000}" name="NSW" dataDxfId="260"/>
    <tableColumn id="3" xr3:uid="{00000000-0010-0000-4200-000003000000}" name="VIC" dataDxfId="259"/>
    <tableColumn id="4" xr3:uid="{00000000-0010-0000-4200-000004000000}" name="QLD" dataDxfId="258"/>
    <tableColumn id="5" xr3:uid="{00000000-0010-0000-4200-000005000000}" name="WA" dataDxfId="257"/>
    <tableColumn id="6" xr3:uid="{00000000-0010-0000-4200-000006000000}" name="SA" dataDxfId="256"/>
    <tableColumn id="7" xr3:uid="{00000000-0010-0000-4200-000007000000}" name="TAS" dataDxfId="255"/>
    <tableColumn id="8" xr3:uid="{00000000-0010-0000-4200-000008000000}" name="ACT" dataDxfId="254"/>
    <tableColumn id="9" xr3:uid="{00000000-0010-0000-4200-000009000000}" name="NT" dataDxfId="253"/>
    <tableColumn id="10" xr3:uid="{00000000-0010-0000-4200-00000A000000}" name="National" dataDxfId="252"/>
  </tableColumns>
  <tableStyleInfo showFirstColumn="1"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68" displayName="Table68" ref="A2:J6" totalsRowShown="0" headerRowDxfId="251" dataDxfId="249" headerRowBorderDxfId="250" tableBorderDxfId="248">
  <autoFilter ref="A2:J6"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300-000001000000}" name="Gender" dataDxfId="247"/>
    <tableColumn id="2" xr3:uid="{00000000-0010-0000-4300-000002000000}" name="NSW" dataDxfId="246"/>
    <tableColumn id="3" xr3:uid="{00000000-0010-0000-4300-000003000000}" name="VIC" dataDxfId="245"/>
    <tableColumn id="4" xr3:uid="{00000000-0010-0000-4300-000004000000}" name="QLD" dataDxfId="244"/>
    <tableColumn id="5" xr3:uid="{00000000-0010-0000-4300-000005000000}" name="WA" dataDxfId="243"/>
    <tableColumn id="6" xr3:uid="{00000000-0010-0000-4300-000006000000}" name="SA" dataDxfId="242"/>
    <tableColumn id="7" xr3:uid="{00000000-0010-0000-4300-000007000000}" name="TAS" dataDxfId="241"/>
    <tableColumn id="8" xr3:uid="{00000000-0010-0000-4300-000008000000}" name="ACT" dataDxfId="240"/>
    <tableColumn id="9" xr3:uid="{00000000-0010-0000-4300-000009000000}" name="NT" dataDxfId="239"/>
    <tableColumn id="10" xr3:uid="{00000000-0010-0000-4300-00000A000000}" name="National" dataDxfId="238"/>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J12" totalsRowShown="0" headerRowDxfId="1115" dataDxfId="1113" headerRowBorderDxfId="1114" tableBorderDxfId="1112">
  <autoFilter ref="A2:J1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Age group" dataDxfId="1111"/>
    <tableColumn id="2" xr3:uid="{00000000-0010-0000-0500-000002000000}" name="NSW" dataDxfId="1110"/>
    <tableColumn id="3" xr3:uid="{00000000-0010-0000-0500-000003000000}" name="VIC" dataDxfId="1109"/>
    <tableColumn id="4" xr3:uid="{00000000-0010-0000-0500-000004000000}" name="QLD" dataDxfId="1108"/>
    <tableColumn id="5" xr3:uid="{00000000-0010-0000-0500-000005000000}" name="WA" dataDxfId="1107"/>
    <tableColumn id="6" xr3:uid="{00000000-0010-0000-0500-000006000000}" name="SA" dataDxfId="1106"/>
    <tableColumn id="7" xr3:uid="{00000000-0010-0000-0500-000007000000}" name="TAS" dataDxfId="1105"/>
    <tableColumn id="8" xr3:uid="{00000000-0010-0000-0500-000008000000}" name="ACT" dataDxfId="1104"/>
    <tableColumn id="9" xr3:uid="{00000000-0010-0000-0500-000009000000}" name="NT" dataDxfId="1103"/>
    <tableColumn id="10" xr3:uid="{00000000-0010-0000-0500-00000A000000}" name="National" dataDxfId="1102"/>
  </tableColumns>
  <tableStyleInfo showFirstColumn="1"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6B7D1071-8205-442C-AFB7-35BBA31C53D5}" name="Table94" displayName="Table94" ref="A2:J12" totalsRowShown="0" headerRowDxfId="237" dataDxfId="235" headerRowBorderDxfId="236" tableBorderDxfId="234">
  <autoFilter ref="A2:J12" xr:uid="{6B7D1071-8205-442C-AFB7-35BBA31C53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ACB36C3-5A32-4708-8FD4-D80532BD9747}" name="Age group" dataDxfId="233"/>
    <tableColumn id="2" xr3:uid="{6D8B5F5F-1F3F-4265-AE8C-4EF3E941A67B}" name="NSW" dataDxfId="232"/>
    <tableColumn id="3" xr3:uid="{38314090-42CE-4EE2-9F02-BA6256FF1F4B}" name="VIC" dataDxfId="231"/>
    <tableColumn id="4" xr3:uid="{6AE7EB19-3EAF-4677-B349-C8B4F4452F7E}" name="QLD" dataDxfId="230"/>
    <tableColumn id="5" xr3:uid="{038FFE6B-A42D-47D1-93B5-49F70D34E5FD}" name="WA" dataDxfId="229"/>
    <tableColumn id="6" xr3:uid="{827F1818-E614-4629-A627-1A74C2B33308}" name="SA" dataDxfId="228"/>
    <tableColumn id="7" xr3:uid="{FCCC01E2-A712-47E0-847E-EFB1132BAC52}" name="TAS" dataDxfId="227"/>
    <tableColumn id="8" xr3:uid="{2E8A01C8-1329-485B-BA2E-607841FB9B08}" name="ACT" dataDxfId="226"/>
    <tableColumn id="9" xr3:uid="{A2A921B6-82BB-4911-9DC3-995379361CD5}" name="NT" dataDxfId="225"/>
    <tableColumn id="10" xr3:uid="{FA542DD0-2FEA-4400-8223-C68FE8FA95A3}" name="National" dataDxfId="224"/>
  </tableColumns>
  <tableStyleInfo showFirstColumn="1"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69" displayName="Table69" ref="A2:J12" totalsRowShown="0" headerRowDxfId="223" dataDxfId="221" headerRowBorderDxfId="222" tableBorderDxfId="220">
  <autoFilter ref="A2:J12"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400-000001000000}" name="Age group" dataDxfId="219"/>
    <tableColumn id="2" xr3:uid="{00000000-0010-0000-4400-000002000000}" name="NSW" dataDxfId="218"/>
    <tableColumn id="3" xr3:uid="{00000000-0010-0000-4400-000003000000}" name="VIC" dataDxfId="217"/>
    <tableColumn id="4" xr3:uid="{00000000-0010-0000-4400-000004000000}" name="QLD" dataDxfId="216"/>
    <tableColumn id="5" xr3:uid="{00000000-0010-0000-4400-000005000000}" name="WA" dataDxfId="215"/>
    <tableColumn id="6" xr3:uid="{00000000-0010-0000-4400-000006000000}" name="SA" dataDxfId="214"/>
    <tableColumn id="7" xr3:uid="{00000000-0010-0000-4400-000007000000}" name="TAS" dataDxfId="213"/>
    <tableColumn id="8" xr3:uid="{00000000-0010-0000-4400-000008000000}" name="ACT" dataDxfId="212"/>
    <tableColumn id="9" xr3:uid="{00000000-0010-0000-4400-000009000000}" name="NT" dataDxfId="211"/>
    <tableColumn id="10" xr3:uid="{00000000-0010-0000-4400-00000A000000}" name="National" dataDxfId="210"/>
  </tableColumns>
  <tableStyleInfo showFirstColumn="1"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70" displayName="Table70" ref="A2:J19" totalsRowShown="0" headerRowDxfId="209" dataDxfId="207" headerRowBorderDxfId="208" tableBorderDxfId="206">
  <autoFilter ref="A2:J19"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500-000001000000}" name="Primary disability group" dataDxfId="205"/>
    <tableColumn id="2" xr3:uid="{00000000-0010-0000-4500-000002000000}" name="NSW" dataDxfId="204"/>
    <tableColumn id="3" xr3:uid="{00000000-0010-0000-4500-000003000000}" name="VIC" dataDxfId="203"/>
    <tableColumn id="4" xr3:uid="{00000000-0010-0000-4500-000004000000}" name="QLD" dataDxfId="202"/>
    <tableColumn id="5" xr3:uid="{00000000-0010-0000-4500-000005000000}" name="WA" dataDxfId="201"/>
    <tableColumn id="6" xr3:uid="{00000000-0010-0000-4500-000006000000}" name="SA" dataDxfId="200"/>
    <tableColumn id="7" xr3:uid="{00000000-0010-0000-4500-000007000000}" name="TAS" dataDxfId="199"/>
    <tableColumn id="8" xr3:uid="{00000000-0010-0000-4500-000008000000}" name="ACT" dataDxfId="198"/>
    <tableColumn id="9" xr3:uid="{00000000-0010-0000-4500-000009000000}" name="NT" dataDxfId="197"/>
    <tableColumn id="10" xr3:uid="{00000000-0010-0000-4500-00000A000000}" name="National" dataDxfId="196"/>
  </tableColumns>
  <tableStyleInfo showFirstColumn="1"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71" displayName="Table71" ref="A2:J19" totalsRowShown="0" headerRowDxfId="195" dataDxfId="193" headerRowBorderDxfId="194" tableBorderDxfId="192">
  <autoFilter ref="A2:J19"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600-000001000000}" name="Primary disability group" dataDxfId="191"/>
    <tableColumn id="2" xr3:uid="{00000000-0010-0000-4600-000002000000}" name="NSW" dataDxfId="190"/>
    <tableColumn id="3" xr3:uid="{00000000-0010-0000-4600-000003000000}" name="VIC" dataDxfId="189"/>
    <tableColumn id="4" xr3:uid="{00000000-0010-0000-4600-000004000000}" name="QLD" dataDxfId="188"/>
    <tableColumn id="5" xr3:uid="{00000000-0010-0000-4600-000005000000}" name="WA" dataDxfId="187"/>
    <tableColumn id="6" xr3:uid="{00000000-0010-0000-4600-000006000000}" name="SA" dataDxfId="186"/>
    <tableColumn id="7" xr3:uid="{00000000-0010-0000-4600-000007000000}" name="TAS" dataDxfId="185"/>
    <tableColumn id="8" xr3:uid="{00000000-0010-0000-4600-000008000000}" name="ACT" dataDxfId="184"/>
    <tableColumn id="9" xr3:uid="{00000000-0010-0000-4600-000009000000}" name="NT" dataDxfId="183"/>
    <tableColumn id="10" xr3:uid="{00000000-0010-0000-4600-00000A000000}" name="National" dataDxfId="182"/>
  </tableColumns>
  <tableStyleInfo showFirstColumn="1"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72" displayName="Table72" ref="A2:J18" totalsRowShown="0" headerRowDxfId="181" dataDxfId="179" headerRowBorderDxfId="180" tableBorderDxfId="178">
  <autoFilter ref="A2:J18"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700-000001000000}" name="Reported level of function" dataDxfId="177"/>
    <tableColumn id="2" xr3:uid="{00000000-0010-0000-4700-000002000000}" name="NSW" dataDxfId="176"/>
    <tableColumn id="3" xr3:uid="{00000000-0010-0000-4700-000003000000}" name="VIC" dataDxfId="175"/>
    <tableColumn id="4" xr3:uid="{00000000-0010-0000-4700-000004000000}" name="QLD" dataDxfId="174"/>
    <tableColumn id="5" xr3:uid="{00000000-0010-0000-4700-000005000000}" name="WA" dataDxfId="173"/>
    <tableColumn id="6" xr3:uid="{00000000-0010-0000-4700-000006000000}" name="SA" dataDxfId="172"/>
    <tableColumn id="7" xr3:uid="{00000000-0010-0000-4700-000007000000}" name="TAS" dataDxfId="171"/>
    <tableColumn id="8" xr3:uid="{00000000-0010-0000-4700-000008000000}" name="ACT" dataDxfId="170"/>
    <tableColumn id="9" xr3:uid="{00000000-0010-0000-4700-000009000000}" name="NT" dataDxfId="169"/>
    <tableColumn id="10" xr3:uid="{00000000-0010-0000-4700-00000A000000}" name="National" dataDxfId="168"/>
  </tableColumns>
  <tableStyleInfo showFirstColumn="1"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73" displayName="Table73" ref="A2:J18" totalsRowShown="0" headerRowDxfId="167" dataDxfId="165" headerRowBorderDxfId="166" tableBorderDxfId="164">
  <autoFilter ref="A2:J18"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800-000001000000}" name="Support category" dataDxfId="163"/>
    <tableColumn id="2" xr3:uid="{00000000-0010-0000-4800-000002000000}" name="NSW" dataDxfId="162"/>
    <tableColumn id="3" xr3:uid="{00000000-0010-0000-4800-000003000000}" name="VIC" dataDxfId="161"/>
    <tableColumn id="4" xr3:uid="{00000000-0010-0000-4800-000004000000}" name="QLD" dataDxfId="160"/>
    <tableColumn id="5" xr3:uid="{00000000-0010-0000-4800-000005000000}" name="WA" dataDxfId="159"/>
    <tableColumn id="6" xr3:uid="{00000000-0010-0000-4800-000006000000}" name="SA" dataDxfId="158"/>
    <tableColumn id="7" xr3:uid="{00000000-0010-0000-4800-000007000000}" name="TAS" dataDxfId="157"/>
    <tableColumn id="8" xr3:uid="{00000000-0010-0000-4800-000008000000}" name="ACT" dataDxfId="156"/>
    <tableColumn id="9" xr3:uid="{00000000-0010-0000-4800-000009000000}" name="NT" dataDxfId="155"/>
    <tableColumn id="10" xr3:uid="{00000000-0010-0000-4800-00000A000000}" name="National" dataDxfId="154"/>
  </tableColumns>
  <tableStyleInfo showFirstColumn="1"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74" displayName="Table74" ref="A2:J6" totalsRowShown="0" headerRowDxfId="153" dataDxfId="151" headerRowBorderDxfId="152" tableBorderDxfId="150">
  <autoFilter ref="A2:J6"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900-000001000000}" name="Gender" dataDxfId="149"/>
    <tableColumn id="2" xr3:uid="{00000000-0010-0000-4900-000002000000}" name="NSW" dataDxfId="148"/>
    <tableColumn id="3" xr3:uid="{00000000-0010-0000-4900-000003000000}" name="VIC" dataDxfId="147"/>
    <tableColumn id="4" xr3:uid="{00000000-0010-0000-4900-000004000000}" name="QLD" dataDxfId="146"/>
    <tableColumn id="5" xr3:uid="{00000000-0010-0000-4900-000005000000}" name="WA" dataDxfId="145"/>
    <tableColumn id="6" xr3:uid="{00000000-0010-0000-4900-000006000000}" name="SA" dataDxfId="144"/>
    <tableColumn id="7" xr3:uid="{00000000-0010-0000-4900-000007000000}" name="TAS" dataDxfId="143"/>
    <tableColumn id="8" xr3:uid="{00000000-0010-0000-4900-000008000000}" name="ACT" dataDxfId="142"/>
    <tableColumn id="9" xr3:uid="{00000000-0010-0000-4900-000009000000}" name="NT" dataDxfId="141"/>
    <tableColumn id="10" xr3:uid="{00000000-0010-0000-4900-00000A000000}" name="National" dataDxfId="140"/>
  </tableColumns>
  <tableStyleInfo showFirstColumn="1"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75" displayName="Table75" ref="A2:J6" totalsRowShown="0" headerRowDxfId="139" dataDxfId="137" headerRowBorderDxfId="138" tableBorderDxfId="136">
  <autoFilter ref="A2:J6"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A00-000001000000}" name="Gender" dataDxfId="135"/>
    <tableColumn id="2" xr3:uid="{00000000-0010-0000-4A00-000002000000}" name="NSW" dataDxfId="134"/>
    <tableColumn id="3" xr3:uid="{00000000-0010-0000-4A00-000003000000}" name="VIC" dataDxfId="133"/>
    <tableColumn id="4" xr3:uid="{00000000-0010-0000-4A00-000004000000}" name="QLD" dataDxfId="132"/>
    <tableColumn id="5" xr3:uid="{00000000-0010-0000-4A00-000005000000}" name="WA" dataDxfId="131"/>
    <tableColumn id="6" xr3:uid="{00000000-0010-0000-4A00-000006000000}" name="SA" dataDxfId="130"/>
    <tableColumn id="7" xr3:uid="{00000000-0010-0000-4A00-000007000000}" name="TAS" dataDxfId="129"/>
    <tableColumn id="8" xr3:uid="{00000000-0010-0000-4A00-000008000000}" name="ACT" dataDxfId="128"/>
    <tableColumn id="9" xr3:uid="{00000000-0010-0000-4A00-000009000000}" name="NT" dataDxfId="127"/>
    <tableColumn id="10" xr3:uid="{00000000-0010-0000-4A00-00000A000000}" name="National" dataDxfId="126"/>
  </tableColumns>
  <tableStyleInfo showFirstColumn="1"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76" displayName="Table76" ref="A2:J12" totalsRowShown="0" headerRowDxfId="125" dataDxfId="123" headerRowBorderDxfId="124" tableBorderDxfId="122">
  <autoFilter ref="A2:J12"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B00-000001000000}" name="Age group" dataDxfId="121"/>
    <tableColumn id="2" xr3:uid="{00000000-0010-0000-4B00-000002000000}" name="NSW" dataDxfId="120"/>
    <tableColumn id="3" xr3:uid="{00000000-0010-0000-4B00-000003000000}" name="VIC" dataDxfId="119"/>
    <tableColumn id="4" xr3:uid="{00000000-0010-0000-4B00-000004000000}" name="QLD" dataDxfId="118"/>
    <tableColumn id="5" xr3:uid="{00000000-0010-0000-4B00-000005000000}" name="WA" dataDxfId="117"/>
    <tableColumn id="6" xr3:uid="{00000000-0010-0000-4B00-000006000000}" name="SA" dataDxfId="116"/>
    <tableColumn id="7" xr3:uid="{00000000-0010-0000-4B00-000007000000}" name="TAS" dataDxfId="115"/>
    <tableColumn id="8" xr3:uid="{00000000-0010-0000-4B00-000008000000}" name="ACT" dataDxfId="114"/>
    <tableColumn id="9" xr3:uid="{00000000-0010-0000-4B00-000009000000}" name="NT" dataDxfId="113"/>
    <tableColumn id="10" xr3:uid="{00000000-0010-0000-4B00-00000A000000}" name="National" dataDxfId="112"/>
  </tableColumns>
  <tableStyleInfo showFirstColumn="1"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77" displayName="Table77" ref="A2:J12" totalsRowShown="0" headerRowDxfId="111" dataDxfId="109" headerRowBorderDxfId="110" tableBorderDxfId="108">
  <autoFilter ref="A2:J12"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C00-000001000000}" name="Age group" dataDxfId="107"/>
    <tableColumn id="2" xr3:uid="{00000000-0010-0000-4C00-000002000000}" name="NSW" dataDxfId="106"/>
    <tableColumn id="3" xr3:uid="{00000000-0010-0000-4C00-000003000000}" name="VIC" dataDxfId="105"/>
    <tableColumn id="4" xr3:uid="{00000000-0010-0000-4C00-000004000000}" name="QLD" dataDxfId="104"/>
    <tableColumn id="5" xr3:uid="{00000000-0010-0000-4C00-000005000000}" name="WA" dataDxfId="103"/>
    <tableColumn id="6" xr3:uid="{00000000-0010-0000-4C00-000006000000}" name="SA" dataDxfId="102"/>
    <tableColumn id="7" xr3:uid="{00000000-0010-0000-4C00-000007000000}" name="TAS" dataDxfId="101"/>
    <tableColumn id="8" xr3:uid="{00000000-0010-0000-4C00-000008000000}" name="ACT" dataDxfId="100"/>
    <tableColumn id="9" xr3:uid="{00000000-0010-0000-4C00-000009000000}" name="NT" dataDxfId="99"/>
    <tableColumn id="10" xr3:uid="{00000000-0010-0000-4C00-00000A000000}" name="National" dataDxfId="98"/>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2:J12" totalsRowShown="0" headerRowDxfId="1101" dataDxfId="1099" headerRowBorderDxfId="1100" tableBorderDxfId="1098">
  <autoFilter ref="A2:J1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group" dataDxfId="1097"/>
    <tableColumn id="2" xr3:uid="{00000000-0010-0000-0600-000002000000}" name="NSW" dataDxfId="1096"/>
    <tableColumn id="3" xr3:uid="{00000000-0010-0000-0600-000003000000}" name="VIC" dataDxfId="1095"/>
    <tableColumn id="4" xr3:uid="{00000000-0010-0000-0600-000004000000}" name="QLD" dataDxfId="1094"/>
    <tableColumn id="5" xr3:uid="{00000000-0010-0000-0600-000005000000}" name="WA" dataDxfId="1093"/>
    <tableColumn id="6" xr3:uid="{00000000-0010-0000-0600-000006000000}" name="SA" dataDxfId="1092"/>
    <tableColumn id="7" xr3:uid="{00000000-0010-0000-0600-000007000000}" name="TAS" dataDxfId="1091"/>
    <tableColumn id="8" xr3:uid="{00000000-0010-0000-0600-000008000000}" name="ACT" dataDxfId="1090"/>
    <tableColumn id="9" xr3:uid="{00000000-0010-0000-0600-000009000000}" name="NT" dataDxfId="1089"/>
    <tableColumn id="10" xr3:uid="{00000000-0010-0000-0600-00000A000000}" name="National" dataDxfId="1088"/>
  </tableColumns>
  <tableStyleInfo showFirstColumn="1"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78" displayName="Table78" ref="A2:J19" totalsRowShown="0" headerRowDxfId="97" dataDxfId="95" headerRowBorderDxfId="96" tableBorderDxfId="94">
  <autoFilter ref="A2:J19"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D00-000001000000}" name="Primary disability group" dataDxfId="93"/>
    <tableColumn id="2" xr3:uid="{00000000-0010-0000-4D00-000002000000}" name="NSW" dataDxfId="92"/>
    <tableColumn id="3" xr3:uid="{00000000-0010-0000-4D00-000003000000}" name="VIC" dataDxfId="91"/>
    <tableColumn id="4" xr3:uid="{00000000-0010-0000-4D00-000004000000}" name="QLD" dataDxfId="90"/>
    <tableColumn id="5" xr3:uid="{00000000-0010-0000-4D00-000005000000}" name="WA" dataDxfId="89"/>
    <tableColumn id="6" xr3:uid="{00000000-0010-0000-4D00-000006000000}" name="SA" dataDxfId="88"/>
    <tableColumn id="7" xr3:uid="{00000000-0010-0000-4D00-000007000000}" name="TAS" dataDxfId="87"/>
    <tableColumn id="8" xr3:uid="{00000000-0010-0000-4D00-000008000000}" name="ACT" dataDxfId="86"/>
    <tableColumn id="9" xr3:uid="{00000000-0010-0000-4D00-000009000000}" name="NT" dataDxfId="85"/>
    <tableColumn id="10" xr3:uid="{00000000-0010-0000-4D00-00000A000000}" name="National" dataDxfId="84"/>
  </tableColumns>
  <tableStyleInfo showFirstColumn="1"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79" displayName="Table79" ref="A2:J19" totalsRowShown="0" headerRowDxfId="83" dataDxfId="81" headerRowBorderDxfId="82" tableBorderDxfId="80">
  <autoFilter ref="A2:J19"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E00-000001000000}" name="Primary disability group" dataDxfId="79"/>
    <tableColumn id="2" xr3:uid="{00000000-0010-0000-4E00-000002000000}" name="NSW" dataDxfId="78"/>
    <tableColumn id="3" xr3:uid="{00000000-0010-0000-4E00-000003000000}" name="VIC" dataDxfId="77"/>
    <tableColumn id="4" xr3:uid="{00000000-0010-0000-4E00-000004000000}" name="QLD" dataDxfId="76"/>
    <tableColumn id="5" xr3:uid="{00000000-0010-0000-4E00-000005000000}" name="WA" dataDxfId="75"/>
    <tableColumn id="6" xr3:uid="{00000000-0010-0000-4E00-000006000000}" name="SA" dataDxfId="74"/>
    <tableColumn id="7" xr3:uid="{00000000-0010-0000-4E00-000007000000}" name="TAS" dataDxfId="73"/>
    <tableColumn id="8" xr3:uid="{00000000-0010-0000-4E00-000008000000}" name="ACT" dataDxfId="72"/>
    <tableColumn id="9" xr3:uid="{00000000-0010-0000-4E00-000009000000}" name="NT" dataDxfId="71"/>
    <tableColumn id="10" xr3:uid="{00000000-0010-0000-4E00-00000A000000}" name="National" dataDxfId="70"/>
  </tableColumns>
  <tableStyleInfo showFirstColumn="1"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80" displayName="Table80" ref="A2:J18" totalsRowShown="0" headerRowDxfId="69" dataDxfId="67" headerRowBorderDxfId="68" tableBorderDxfId="66">
  <autoFilter ref="A2:J18"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F00-000001000000}" name="Reported level of function" dataDxfId="65"/>
    <tableColumn id="2" xr3:uid="{00000000-0010-0000-4F00-000002000000}" name="NSW" dataDxfId="64"/>
    <tableColumn id="3" xr3:uid="{00000000-0010-0000-4F00-000003000000}" name="VIC" dataDxfId="63"/>
    <tableColumn id="4" xr3:uid="{00000000-0010-0000-4F00-000004000000}" name="QLD" dataDxfId="62"/>
    <tableColumn id="5" xr3:uid="{00000000-0010-0000-4F00-000005000000}" name="WA" dataDxfId="61"/>
    <tableColumn id="6" xr3:uid="{00000000-0010-0000-4F00-000006000000}" name="SA" dataDxfId="60"/>
    <tableColumn id="7" xr3:uid="{00000000-0010-0000-4F00-000007000000}" name="TAS" dataDxfId="59"/>
    <tableColumn id="8" xr3:uid="{00000000-0010-0000-4F00-000008000000}" name="ACT" dataDxfId="58"/>
    <tableColumn id="9" xr3:uid="{00000000-0010-0000-4F00-000009000000}" name="NT" dataDxfId="57"/>
    <tableColumn id="10" xr3:uid="{00000000-0010-0000-4F00-00000A000000}" name="National" dataDxfId="56"/>
  </tableColumns>
  <tableStyleInfo showFirstColumn="1"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81" displayName="Table81" ref="A2:J18" totalsRowShown="0" headerRowDxfId="55" dataDxfId="53" headerRowBorderDxfId="54" tableBorderDxfId="52">
  <autoFilter ref="A2:J18" xr:uid="{00000000-0009-0000-0100-00005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5000-000001000000}" name="Support category" dataDxfId="51"/>
    <tableColumn id="2" xr3:uid="{00000000-0010-0000-5000-000002000000}" name="NSW" dataDxfId="50"/>
    <tableColumn id="3" xr3:uid="{00000000-0010-0000-5000-000003000000}" name="VIC" dataDxfId="49"/>
    <tableColumn id="4" xr3:uid="{00000000-0010-0000-5000-000004000000}" name="QLD" dataDxfId="48"/>
    <tableColumn id="5" xr3:uid="{00000000-0010-0000-5000-000005000000}" name="WA" dataDxfId="47"/>
    <tableColumn id="6" xr3:uid="{00000000-0010-0000-5000-000006000000}" name="SA" dataDxfId="46"/>
    <tableColumn id="7" xr3:uid="{00000000-0010-0000-5000-000007000000}" name="TAS" dataDxfId="45"/>
    <tableColumn id="8" xr3:uid="{00000000-0010-0000-5000-000008000000}" name="ACT" dataDxfId="44"/>
    <tableColumn id="9" xr3:uid="{00000000-0010-0000-5000-000009000000}" name="NT" dataDxfId="43"/>
    <tableColumn id="10" xr3:uid="{00000000-0010-0000-5000-00000A000000}" name="National" dataDxfId="42"/>
  </tableColumns>
  <tableStyleInfo showFirstColumn="1"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Table82" displayName="Table82" ref="A2:J17" totalsRowShown="0" headerRowDxfId="41" dataDxfId="39" headerRowBorderDxfId="40" tableBorderDxfId="38" dataCellStyle="Percent">
  <autoFilter ref="A2:J17" xr:uid="{00000000-0009-0000-0100-00005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5100-000001000000}" name="Percentage change in plan budgets" dataDxfId="37"/>
    <tableColumn id="2" xr3:uid="{00000000-0010-0000-5100-000002000000}" name="NSW" dataDxfId="36" dataCellStyle="Percent"/>
    <tableColumn id="3" xr3:uid="{00000000-0010-0000-5100-000003000000}" name="VIC" dataDxfId="35" dataCellStyle="Percent"/>
    <tableColumn id="4" xr3:uid="{00000000-0010-0000-5100-000004000000}" name="QLD" dataDxfId="34" dataCellStyle="Percent"/>
    <tableColumn id="5" xr3:uid="{00000000-0010-0000-5100-000005000000}" name="WA" dataDxfId="33" dataCellStyle="Percent"/>
    <tableColumn id="6" xr3:uid="{00000000-0010-0000-5100-000006000000}" name="SA" dataDxfId="32" dataCellStyle="Percent"/>
    <tableColumn id="7" xr3:uid="{00000000-0010-0000-5100-000007000000}" name="TAS" dataDxfId="31" dataCellStyle="Percent"/>
    <tableColumn id="8" xr3:uid="{00000000-0010-0000-5100-000008000000}" name="ACT" dataDxfId="30" dataCellStyle="Percent"/>
    <tableColumn id="9" xr3:uid="{00000000-0010-0000-5100-000009000000}" name="NT" dataDxfId="29" dataCellStyle="Percent"/>
    <tableColumn id="10" xr3:uid="{00000000-0010-0000-5100-00000A000000}" name="National" dataDxfId="28" dataCellStyle="Percent"/>
  </tableColumns>
  <tableStyleInfo showFirstColumn="1"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Table83" displayName="Table83" ref="A2:J11" totalsRowShown="0" headerRowDxfId="27" dataDxfId="25" headerRowBorderDxfId="26" tableBorderDxfId="24">
  <autoFilter ref="A2:J11" xr:uid="{00000000-0009-0000-0100-00005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5200-000001000000}" name="Participant breakdown" dataDxfId="23"/>
    <tableColumn id="2" xr3:uid="{00000000-0010-0000-5200-000002000000}" name="NSW" dataDxfId="22"/>
    <tableColumn id="3" xr3:uid="{00000000-0010-0000-5200-000003000000}" name="VIC" dataDxfId="21"/>
    <tableColumn id="4" xr3:uid="{00000000-0010-0000-5200-000004000000}" name="QLD" dataDxfId="20"/>
    <tableColumn id="5" xr3:uid="{00000000-0010-0000-5200-000005000000}" name="WA" dataDxfId="19"/>
    <tableColumn id="6" xr3:uid="{00000000-0010-0000-5200-000006000000}" name="SA" dataDxfId="18"/>
    <tableColumn id="7" xr3:uid="{00000000-0010-0000-5200-000007000000}" name="TAS" dataDxfId="17"/>
    <tableColumn id="8" xr3:uid="{00000000-0010-0000-5200-000008000000}" name="ACT" dataDxfId="16"/>
    <tableColumn id="9" xr3:uid="{00000000-0010-0000-5200-000009000000}" name="NT" dataDxfId="15"/>
    <tableColumn id="10" xr3:uid="{00000000-0010-0000-5200-00000A000000}" name="National" dataDxfId="14"/>
  </tableColumns>
  <tableStyleInfo showFirstColumn="1"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Table84" displayName="Table84" ref="A2:K19" totalsRowShown="0" headerRowDxfId="13" dataDxfId="12" tableBorderDxfId="11" dataCellStyle="Percent">
  <autoFilter ref="A2:K19" xr:uid="{00000000-0009-0000-0100-00005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5300-000001000000}" name="PSG" dataDxfId="10"/>
    <tableColumn id="2" xr3:uid="{00000000-0010-0000-5300-000002000000}" name="Service Guarantee" dataDxfId="9"/>
    <tableColumn id="3" xr3:uid="{00000000-0010-0000-5300-000003000000}" name="NSW" dataDxfId="8" dataCellStyle="Percent"/>
    <tableColumn id="4" xr3:uid="{00000000-0010-0000-5300-000004000000}" name="VIC" dataDxfId="7" dataCellStyle="Percent"/>
    <tableColumn id="5" xr3:uid="{00000000-0010-0000-5300-000005000000}" name="QLD" dataDxfId="6" dataCellStyle="Percent"/>
    <tableColumn id="6" xr3:uid="{00000000-0010-0000-5300-000006000000}" name="WA" dataDxfId="5" dataCellStyle="Percent"/>
    <tableColumn id="7" xr3:uid="{00000000-0010-0000-5300-000007000000}" name="SA" dataDxfId="4" dataCellStyle="Percent"/>
    <tableColumn id="8" xr3:uid="{00000000-0010-0000-5300-000008000000}" name="TAS" dataDxfId="3" dataCellStyle="Percent"/>
    <tableColumn id="9" xr3:uid="{00000000-0010-0000-5300-000009000000}" name="ACT" dataDxfId="2" dataCellStyle="Percent"/>
    <tableColumn id="10" xr3:uid="{00000000-0010-0000-5300-00000A000000}" name="NT" dataDxfId="1" dataCellStyle="Percent"/>
    <tableColumn id="11" xr3:uid="{00000000-0010-0000-5300-00000B000000}" name="NAT" dataDxfId="0" dataCellStyle="Percent"/>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2:J19" totalsRowShown="0" headerRowDxfId="1087" dataDxfId="1085" headerRowBorderDxfId="1086" tableBorderDxfId="1084">
  <autoFilter ref="A2:J1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700-000001000000}" name="Primary disability group" dataDxfId="1083"/>
    <tableColumn id="2" xr3:uid="{00000000-0010-0000-0700-000002000000}" name="NSW" dataDxfId="1082"/>
    <tableColumn id="3" xr3:uid="{00000000-0010-0000-0700-000003000000}" name="VIC" dataDxfId="1081"/>
    <tableColumn id="4" xr3:uid="{00000000-0010-0000-0700-000004000000}" name="QLD" dataDxfId="1080"/>
    <tableColumn id="5" xr3:uid="{00000000-0010-0000-0700-000005000000}" name="WA" dataDxfId="1079"/>
    <tableColumn id="6" xr3:uid="{00000000-0010-0000-0700-000006000000}" name="SA" dataDxfId="1078"/>
    <tableColumn id="7" xr3:uid="{00000000-0010-0000-0700-000007000000}" name="TAS" dataDxfId="1077"/>
    <tableColumn id="8" xr3:uid="{00000000-0010-0000-0700-000008000000}" name="ACT" dataDxfId="1076"/>
    <tableColumn id="9" xr3:uid="{00000000-0010-0000-0700-000009000000}" name="NT" dataDxfId="1075"/>
    <tableColumn id="10" xr3:uid="{00000000-0010-0000-0700-00000A000000}" name="National" dataDxfId="1074"/>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table" Target="../tables/table81.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table" Target="../tables/table84.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table" Target="../tables/table85.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D10"/>
  <sheetViews>
    <sheetView tabSelected="1" zoomScaleNormal="100" workbookViewId="0"/>
  </sheetViews>
  <sheetFormatPr defaultColWidth="0" defaultRowHeight="69.95" customHeight="1" zeroHeight="1" x14ac:dyDescent="0.2"/>
  <cols>
    <col min="1" max="1" width="131.5703125" style="1" customWidth="1"/>
    <col min="2" max="16384" width="8.7109375" style="1" hidden="1"/>
  </cols>
  <sheetData>
    <row r="1" spans="1:16384" ht="26.25" x14ac:dyDescent="0.4">
      <c r="A1" s="184" t="s">
        <v>240</v>
      </c>
    </row>
    <row r="2" spans="1:16384" ht="26.25" x14ac:dyDescent="0.4">
      <c r="A2" s="184" t="s">
        <v>1</v>
      </c>
    </row>
    <row r="3" spans="1:16384" s="1" customFormat="1" ht="24" customHeight="1" x14ac:dyDescent="0.2">
      <c r="A3" s="11" t="s">
        <v>0</v>
      </c>
      <c r="B3" s="7"/>
      <c r="C3" s="7"/>
      <c r="D3" s="7"/>
      <c r="E3" s="7"/>
      <c r="F3" s="7"/>
      <c r="G3" s="7"/>
      <c r="H3" s="7"/>
      <c r="I3" s="7"/>
      <c r="J3" s="7"/>
    </row>
    <row r="4" spans="1:16384" s="1" customFormat="1" ht="55.5" customHeight="1" x14ac:dyDescent="0.2">
      <c r="A4" s="198" t="s">
        <v>264</v>
      </c>
      <c r="B4" s="7"/>
      <c r="C4" s="7"/>
      <c r="D4" s="7"/>
      <c r="E4" s="7"/>
      <c r="F4" s="7"/>
      <c r="G4" s="7"/>
      <c r="H4" s="7"/>
      <c r="I4" s="7"/>
      <c r="J4" s="7"/>
    </row>
    <row r="5" spans="1:16384" s="1" customFormat="1" ht="45.75" customHeight="1" x14ac:dyDescent="0.2">
      <c r="A5" s="201" t="s">
        <v>265</v>
      </c>
      <c r="B5" s="201"/>
      <c r="C5" s="201"/>
      <c r="D5" s="201"/>
      <c r="E5" s="201"/>
      <c r="F5" s="201"/>
      <c r="G5" s="201"/>
      <c r="H5" s="201"/>
      <c r="I5" s="201"/>
      <c r="J5" s="201"/>
    </row>
    <row r="6" spans="1:16384" s="1" customFormat="1" ht="70.5" customHeight="1" x14ac:dyDescent="0.2">
      <c r="A6" s="198" t="s">
        <v>293</v>
      </c>
      <c r="B6" s="198"/>
      <c r="C6" s="198"/>
      <c r="D6" s="198"/>
      <c r="E6" s="198"/>
      <c r="F6" s="198"/>
      <c r="G6" s="198"/>
      <c r="H6" s="198"/>
      <c r="I6" s="198"/>
      <c r="J6" s="198"/>
    </row>
    <row r="7" spans="1:16384" s="1" customFormat="1" ht="49.5" customHeight="1" x14ac:dyDescent="0.2">
      <c r="A7" s="198" t="s">
        <v>294</v>
      </c>
      <c r="B7" s="198"/>
      <c r="C7" s="198"/>
      <c r="D7" s="198"/>
      <c r="E7" s="198"/>
      <c r="F7" s="198"/>
      <c r="G7" s="198"/>
      <c r="H7" s="198"/>
      <c r="I7" s="198"/>
      <c r="J7" s="198"/>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c r="IW7" s="201"/>
      <c r="IX7" s="201"/>
      <c r="IY7" s="201"/>
      <c r="IZ7" s="201"/>
      <c r="JA7" s="201"/>
      <c r="JB7" s="201"/>
      <c r="JC7" s="201"/>
      <c r="JD7" s="201"/>
      <c r="JE7" s="201"/>
      <c r="JF7" s="201"/>
      <c r="JG7" s="201"/>
      <c r="JH7" s="201"/>
      <c r="JI7" s="201"/>
      <c r="JJ7" s="201"/>
      <c r="JK7" s="201"/>
      <c r="JL7" s="201"/>
      <c r="JM7" s="201"/>
      <c r="JN7" s="201"/>
      <c r="JO7" s="201"/>
      <c r="JP7" s="201"/>
      <c r="JQ7" s="201"/>
      <c r="JR7" s="201"/>
      <c r="JS7" s="201"/>
      <c r="JT7" s="201"/>
      <c r="JU7" s="201"/>
      <c r="JV7" s="201"/>
      <c r="JW7" s="201"/>
      <c r="JX7" s="201"/>
      <c r="JY7" s="201"/>
      <c r="JZ7" s="201"/>
      <c r="KA7" s="201"/>
      <c r="KB7" s="201"/>
      <c r="KC7" s="201"/>
      <c r="KD7" s="201"/>
      <c r="KE7" s="201"/>
      <c r="KF7" s="201"/>
      <c r="KG7" s="201"/>
      <c r="KH7" s="201"/>
      <c r="KI7" s="201"/>
      <c r="KJ7" s="201"/>
      <c r="KK7" s="201"/>
      <c r="KL7" s="201"/>
      <c r="KM7" s="201"/>
      <c r="KN7" s="201"/>
      <c r="KO7" s="201"/>
      <c r="KP7" s="201"/>
      <c r="KQ7" s="201"/>
      <c r="KR7" s="201"/>
      <c r="KS7" s="201"/>
      <c r="KT7" s="201"/>
      <c r="KU7" s="201"/>
      <c r="KV7" s="201"/>
      <c r="KW7" s="201"/>
      <c r="KX7" s="201"/>
      <c r="KY7" s="201"/>
      <c r="KZ7" s="201"/>
      <c r="LA7" s="201"/>
      <c r="LB7" s="201"/>
      <c r="LC7" s="201"/>
      <c r="LD7" s="201"/>
      <c r="LE7" s="201"/>
      <c r="LF7" s="201"/>
      <c r="LG7" s="201"/>
      <c r="LH7" s="201"/>
      <c r="LI7" s="201"/>
      <c r="LJ7" s="201"/>
      <c r="LK7" s="201"/>
      <c r="LL7" s="201"/>
      <c r="LM7" s="201"/>
      <c r="LN7" s="201"/>
      <c r="LO7" s="201"/>
      <c r="LP7" s="201"/>
      <c r="LQ7" s="201"/>
      <c r="LR7" s="201"/>
      <c r="LS7" s="201"/>
      <c r="LT7" s="201"/>
      <c r="LU7" s="201"/>
      <c r="LV7" s="201"/>
      <c r="LW7" s="201"/>
      <c r="LX7" s="201"/>
      <c r="LY7" s="201"/>
      <c r="LZ7" s="201"/>
      <c r="MA7" s="201"/>
      <c r="MB7" s="201"/>
      <c r="MC7" s="201"/>
      <c r="MD7" s="201"/>
      <c r="ME7" s="201"/>
      <c r="MF7" s="201"/>
      <c r="MG7" s="201"/>
      <c r="MH7" s="201"/>
      <c r="MI7" s="201"/>
      <c r="MJ7" s="201"/>
      <c r="MK7" s="201"/>
      <c r="ML7" s="201"/>
      <c r="MM7" s="201"/>
      <c r="MN7" s="201"/>
      <c r="MO7" s="201"/>
      <c r="MP7" s="201"/>
      <c r="MQ7" s="201"/>
      <c r="MR7" s="201"/>
      <c r="MS7" s="201"/>
      <c r="MT7" s="201"/>
      <c r="MU7" s="201"/>
      <c r="MV7" s="201"/>
      <c r="MW7" s="201"/>
      <c r="MX7" s="201"/>
      <c r="MY7" s="201"/>
      <c r="MZ7" s="201"/>
      <c r="NA7" s="201"/>
      <c r="NB7" s="201"/>
      <c r="NC7" s="201"/>
      <c r="ND7" s="201"/>
      <c r="NE7" s="201"/>
      <c r="NF7" s="201"/>
      <c r="NG7" s="201"/>
      <c r="NH7" s="201"/>
      <c r="NI7" s="201"/>
      <c r="NJ7" s="201"/>
      <c r="NK7" s="201"/>
      <c r="NL7" s="201"/>
      <c r="NM7" s="201"/>
      <c r="NN7" s="201"/>
      <c r="NO7" s="201"/>
      <c r="NP7" s="201"/>
      <c r="NQ7" s="201"/>
      <c r="NR7" s="201"/>
      <c r="NS7" s="201"/>
      <c r="NT7" s="201"/>
      <c r="NU7" s="201"/>
      <c r="NV7" s="201"/>
      <c r="NW7" s="201"/>
      <c r="NX7" s="201"/>
      <c r="NY7" s="201"/>
      <c r="NZ7" s="201"/>
      <c r="OA7" s="201"/>
      <c r="OB7" s="201"/>
      <c r="OC7" s="201"/>
      <c r="OD7" s="201"/>
      <c r="OE7" s="201"/>
      <c r="OF7" s="201"/>
      <c r="OG7" s="201"/>
      <c r="OH7" s="201"/>
      <c r="OI7" s="201"/>
      <c r="OJ7" s="201"/>
      <c r="OK7" s="201"/>
      <c r="OL7" s="201"/>
      <c r="OM7" s="201"/>
      <c r="ON7" s="201"/>
      <c r="OO7" s="201"/>
      <c r="OP7" s="201"/>
      <c r="OQ7" s="201"/>
      <c r="OR7" s="201"/>
      <c r="OS7" s="201"/>
      <c r="OT7" s="201"/>
      <c r="OU7" s="201"/>
      <c r="OV7" s="201"/>
      <c r="OW7" s="201"/>
      <c r="OX7" s="201"/>
      <c r="OY7" s="201"/>
      <c r="OZ7" s="201"/>
      <c r="PA7" s="201"/>
      <c r="PB7" s="201"/>
      <c r="PC7" s="201"/>
      <c r="PD7" s="201"/>
      <c r="PE7" s="201"/>
      <c r="PF7" s="201"/>
      <c r="PG7" s="201"/>
      <c r="PH7" s="201"/>
      <c r="PI7" s="201"/>
      <c r="PJ7" s="201"/>
      <c r="PK7" s="201"/>
      <c r="PL7" s="201"/>
      <c r="PM7" s="201"/>
      <c r="PN7" s="201"/>
      <c r="PO7" s="201"/>
      <c r="PP7" s="201"/>
      <c r="PQ7" s="201"/>
      <c r="PR7" s="201"/>
      <c r="PS7" s="201"/>
      <c r="PT7" s="201"/>
      <c r="PU7" s="201"/>
      <c r="PV7" s="201"/>
      <c r="PW7" s="201"/>
      <c r="PX7" s="201"/>
      <c r="PY7" s="201"/>
      <c r="PZ7" s="201"/>
      <c r="QA7" s="201"/>
      <c r="QB7" s="201"/>
      <c r="QC7" s="201"/>
      <c r="QD7" s="201"/>
      <c r="QE7" s="201"/>
      <c r="QF7" s="201"/>
      <c r="QG7" s="201"/>
      <c r="QH7" s="201"/>
      <c r="QI7" s="201"/>
      <c r="QJ7" s="201"/>
      <c r="QK7" s="201"/>
      <c r="QL7" s="201"/>
      <c r="QM7" s="201"/>
      <c r="QN7" s="201"/>
      <c r="QO7" s="201"/>
      <c r="QP7" s="201"/>
      <c r="QQ7" s="201"/>
      <c r="QR7" s="201"/>
      <c r="QS7" s="201"/>
      <c r="QT7" s="201"/>
      <c r="QU7" s="201"/>
      <c r="QV7" s="201"/>
      <c r="QW7" s="201"/>
      <c r="QX7" s="201"/>
      <c r="QY7" s="201"/>
      <c r="QZ7" s="201"/>
      <c r="RA7" s="201"/>
      <c r="RB7" s="201"/>
      <c r="RC7" s="201"/>
      <c r="RD7" s="201"/>
      <c r="RE7" s="201"/>
      <c r="RF7" s="201"/>
      <c r="RG7" s="201"/>
      <c r="RH7" s="201"/>
      <c r="RI7" s="201"/>
      <c r="RJ7" s="201"/>
      <c r="RK7" s="201"/>
      <c r="RL7" s="201"/>
      <c r="RM7" s="201"/>
      <c r="RN7" s="201"/>
      <c r="RO7" s="201"/>
      <c r="RP7" s="201"/>
      <c r="RQ7" s="201"/>
      <c r="RR7" s="201"/>
      <c r="RS7" s="201"/>
      <c r="RT7" s="201"/>
      <c r="RU7" s="201"/>
      <c r="RV7" s="201"/>
      <c r="RW7" s="201"/>
      <c r="RX7" s="201"/>
      <c r="RY7" s="201"/>
      <c r="RZ7" s="201"/>
      <c r="SA7" s="201"/>
      <c r="SB7" s="201"/>
      <c r="SC7" s="201"/>
      <c r="SD7" s="201"/>
      <c r="SE7" s="201"/>
      <c r="SF7" s="201"/>
      <c r="SG7" s="201"/>
      <c r="SH7" s="201"/>
      <c r="SI7" s="201"/>
      <c r="SJ7" s="201"/>
      <c r="SK7" s="201"/>
      <c r="SL7" s="201"/>
      <c r="SM7" s="201"/>
      <c r="SN7" s="201"/>
      <c r="SO7" s="201"/>
      <c r="SP7" s="201"/>
      <c r="SQ7" s="201"/>
      <c r="SR7" s="201"/>
      <c r="SS7" s="201"/>
      <c r="ST7" s="201"/>
      <c r="SU7" s="201"/>
      <c r="SV7" s="201"/>
      <c r="SW7" s="201"/>
      <c r="SX7" s="201"/>
      <c r="SY7" s="201"/>
      <c r="SZ7" s="201"/>
      <c r="TA7" s="201"/>
      <c r="TB7" s="201"/>
      <c r="TC7" s="201"/>
      <c r="TD7" s="201"/>
      <c r="TE7" s="201"/>
      <c r="TF7" s="201"/>
      <c r="TG7" s="201"/>
      <c r="TH7" s="201"/>
      <c r="TI7" s="201"/>
      <c r="TJ7" s="201"/>
      <c r="TK7" s="201"/>
      <c r="TL7" s="201"/>
      <c r="TM7" s="201"/>
      <c r="TN7" s="201"/>
      <c r="TO7" s="201"/>
      <c r="TP7" s="201"/>
      <c r="TQ7" s="201"/>
      <c r="TR7" s="201"/>
      <c r="TS7" s="201"/>
      <c r="TT7" s="201"/>
      <c r="TU7" s="201"/>
      <c r="TV7" s="201"/>
      <c r="TW7" s="201"/>
      <c r="TX7" s="201"/>
      <c r="TY7" s="201"/>
      <c r="TZ7" s="201"/>
      <c r="UA7" s="201"/>
      <c r="UB7" s="201"/>
      <c r="UC7" s="201"/>
      <c r="UD7" s="201"/>
      <c r="UE7" s="201"/>
      <c r="UF7" s="201"/>
      <c r="UG7" s="201"/>
      <c r="UH7" s="201"/>
      <c r="UI7" s="201"/>
      <c r="UJ7" s="201"/>
      <c r="UK7" s="201"/>
      <c r="UL7" s="201"/>
      <c r="UM7" s="201"/>
      <c r="UN7" s="201"/>
      <c r="UO7" s="201"/>
      <c r="UP7" s="201"/>
      <c r="UQ7" s="201"/>
      <c r="UR7" s="201"/>
      <c r="US7" s="201"/>
      <c r="UT7" s="201"/>
      <c r="UU7" s="201"/>
      <c r="UV7" s="201"/>
      <c r="UW7" s="201"/>
      <c r="UX7" s="201"/>
      <c r="UY7" s="201"/>
      <c r="UZ7" s="201"/>
      <c r="VA7" s="201"/>
      <c r="VB7" s="201"/>
      <c r="VC7" s="201"/>
      <c r="VD7" s="201"/>
      <c r="VE7" s="201"/>
      <c r="VF7" s="201"/>
      <c r="VG7" s="201"/>
      <c r="VH7" s="201"/>
      <c r="VI7" s="201"/>
      <c r="VJ7" s="201"/>
      <c r="VK7" s="201"/>
      <c r="VL7" s="201"/>
      <c r="VM7" s="201"/>
      <c r="VN7" s="201"/>
      <c r="VO7" s="201"/>
      <c r="VP7" s="201"/>
      <c r="VQ7" s="201"/>
      <c r="VR7" s="201"/>
      <c r="VS7" s="201"/>
      <c r="VT7" s="201"/>
      <c r="VU7" s="201"/>
      <c r="VV7" s="201"/>
      <c r="VW7" s="201"/>
      <c r="VX7" s="201"/>
      <c r="VY7" s="201"/>
      <c r="VZ7" s="201"/>
      <c r="WA7" s="201"/>
      <c r="WB7" s="201"/>
      <c r="WC7" s="201"/>
      <c r="WD7" s="201"/>
      <c r="WE7" s="201"/>
      <c r="WF7" s="201"/>
      <c r="WG7" s="201"/>
      <c r="WH7" s="201"/>
      <c r="WI7" s="201"/>
      <c r="WJ7" s="201"/>
      <c r="WK7" s="201"/>
      <c r="WL7" s="201"/>
      <c r="WM7" s="201"/>
      <c r="WN7" s="201"/>
      <c r="WO7" s="201"/>
      <c r="WP7" s="201"/>
      <c r="WQ7" s="201"/>
      <c r="WR7" s="201"/>
      <c r="WS7" s="201"/>
      <c r="WT7" s="201"/>
      <c r="WU7" s="201"/>
      <c r="WV7" s="201"/>
      <c r="WW7" s="201"/>
      <c r="WX7" s="201"/>
      <c r="WY7" s="201"/>
      <c r="WZ7" s="201"/>
      <c r="XA7" s="201"/>
      <c r="XB7" s="201"/>
      <c r="XC7" s="201"/>
      <c r="XD7" s="201"/>
      <c r="XE7" s="201"/>
      <c r="XF7" s="201"/>
      <c r="XG7" s="201"/>
      <c r="XH7" s="201"/>
      <c r="XI7" s="201"/>
      <c r="XJ7" s="201"/>
      <c r="XK7" s="201"/>
      <c r="XL7" s="201"/>
      <c r="XM7" s="201"/>
      <c r="XN7" s="201"/>
      <c r="XO7" s="201"/>
      <c r="XP7" s="201"/>
      <c r="XQ7" s="201"/>
      <c r="XR7" s="201"/>
      <c r="XS7" s="201"/>
      <c r="XT7" s="201"/>
      <c r="XU7" s="201"/>
      <c r="XV7" s="201"/>
      <c r="XW7" s="201"/>
      <c r="XX7" s="201"/>
      <c r="XY7" s="201"/>
      <c r="XZ7" s="201"/>
      <c r="YA7" s="201"/>
      <c r="YB7" s="201"/>
      <c r="YC7" s="201"/>
      <c r="YD7" s="201"/>
      <c r="YE7" s="201"/>
      <c r="YF7" s="201"/>
      <c r="YG7" s="201"/>
      <c r="YH7" s="201"/>
      <c r="YI7" s="201"/>
      <c r="YJ7" s="201"/>
      <c r="YK7" s="201"/>
      <c r="YL7" s="201"/>
      <c r="YM7" s="201"/>
      <c r="YN7" s="201"/>
      <c r="YO7" s="201"/>
      <c r="YP7" s="201"/>
      <c r="YQ7" s="201"/>
      <c r="YR7" s="201"/>
      <c r="YS7" s="201"/>
      <c r="YT7" s="201"/>
      <c r="YU7" s="201"/>
      <c r="YV7" s="201"/>
      <c r="YW7" s="201"/>
      <c r="YX7" s="201"/>
      <c r="YY7" s="201"/>
      <c r="YZ7" s="201"/>
      <c r="ZA7" s="201"/>
      <c r="ZB7" s="201"/>
      <c r="ZC7" s="201"/>
      <c r="ZD7" s="201"/>
      <c r="ZE7" s="201"/>
      <c r="ZF7" s="201"/>
      <c r="ZG7" s="201"/>
      <c r="ZH7" s="201"/>
      <c r="ZI7" s="201"/>
      <c r="ZJ7" s="201"/>
      <c r="ZK7" s="201"/>
      <c r="ZL7" s="201"/>
      <c r="ZM7" s="201"/>
      <c r="ZN7" s="201"/>
      <c r="ZO7" s="201"/>
      <c r="ZP7" s="201"/>
      <c r="ZQ7" s="201"/>
      <c r="ZR7" s="201"/>
      <c r="ZS7" s="201"/>
      <c r="ZT7" s="201"/>
      <c r="ZU7" s="201"/>
      <c r="ZV7" s="201"/>
      <c r="ZW7" s="201"/>
      <c r="ZX7" s="201"/>
      <c r="ZY7" s="201"/>
      <c r="ZZ7" s="201"/>
      <c r="AAA7" s="201"/>
      <c r="AAB7" s="201"/>
      <c r="AAC7" s="201"/>
      <c r="AAD7" s="201"/>
      <c r="AAE7" s="201"/>
      <c r="AAF7" s="201"/>
      <c r="AAG7" s="201"/>
      <c r="AAH7" s="201"/>
      <c r="AAI7" s="201"/>
      <c r="AAJ7" s="201"/>
      <c r="AAK7" s="201"/>
      <c r="AAL7" s="201"/>
      <c r="AAM7" s="201"/>
      <c r="AAN7" s="201"/>
      <c r="AAO7" s="201"/>
      <c r="AAP7" s="201"/>
      <c r="AAQ7" s="201"/>
      <c r="AAR7" s="201"/>
      <c r="AAS7" s="201"/>
      <c r="AAT7" s="201"/>
      <c r="AAU7" s="201"/>
      <c r="AAV7" s="201"/>
      <c r="AAW7" s="201"/>
      <c r="AAX7" s="201"/>
      <c r="AAY7" s="201"/>
      <c r="AAZ7" s="201"/>
      <c r="ABA7" s="201"/>
      <c r="ABB7" s="201"/>
      <c r="ABC7" s="201"/>
      <c r="ABD7" s="201"/>
      <c r="ABE7" s="201"/>
      <c r="ABF7" s="201"/>
      <c r="ABG7" s="201"/>
      <c r="ABH7" s="201"/>
      <c r="ABI7" s="201"/>
      <c r="ABJ7" s="201"/>
      <c r="ABK7" s="201"/>
      <c r="ABL7" s="201"/>
      <c r="ABM7" s="201"/>
      <c r="ABN7" s="201"/>
      <c r="ABO7" s="201"/>
      <c r="ABP7" s="201"/>
      <c r="ABQ7" s="201"/>
      <c r="ABR7" s="201"/>
      <c r="ABS7" s="201"/>
      <c r="ABT7" s="201"/>
      <c r="ABU7" s="201"/>
      <c r="ABV7" s="201"/>
      <c r="ABW7" s="201"/>
      <c r="ABX7" s="201"/>
      <c r="ABY7" s="201"/>
      <c r="ABZ7" s="201"/>
      <c r="ACA7" s="201"/>
      <c r="ACB7" s="201"/>
      <c r="ACC7" s="201"/>
      <c r="ACD7" s="201"/>
      <c r="ACE7" s="201"/>
      <c r="ACF7" s="201"/>
      <c r="ACG7" s="201"/>
      <c r="ACH7" s="201"/>
      <c r="ACI7" s="201"/>
      <c r="ACJ7" s="201"/>
      <c r="ACK7" s="201"/>
      <c r="ACL7" s="201"/>
      <c r="ACM7" s="201"/>
      <c r="ACN7" s="201"/>
      <c r="ACO7" s="201"/>
      <c r="ACP7" s="201"/>
      <c r="ACQ7" s="201"/>
      <c r="ACR7" s="201"/>
      <c r="ACS7" s="201"/>
      <c r="ACT7" s="201"/>
      <c r="ACU7" s="201"/>
      <c r="ACV7" s="201"/>
      <c r="ACW7" s="201"/>
      <c r="ACX7" s="201"/>
      <c r="ACY7" s="201"/>
      <c r="ACZ7" s="201"/>
      <c r="ADA7" s="201"/>
      <c r="ADB7" s="201"/>
      <c r="ADC7" s="201"/>
      <c r="ADD7" s="201"/>
      <c r="ADE7" s="201"/>
      <c r="ADF7" s="201"/>
      <c r="ADG7" s="201"/>
      <c r="ADH7" s="201"/>
      <c r="ADI7" s="201"/>
      <c r="ADJ7" s="201"/>
      <c r="ADK7" s="201"/>
      <c r="ADL7" s="201"/>
      <c r="ADM7" s="201"/>
      <c r="ADN7" s="201"/>
      <c r="ADO7" s="201"/>
      <c r="ADP7" s="201"/>
      <c r="ADQ7" s="201"/>
      <c r="ADR7" s="201"/>
      <c r="ADS7" s="201"/>
      <c r="ADT7" s="201"/>
      <c r="ADU7" s="201"/>
      <c r="ADV7" s="201"/>
      <c r="ADW7" s="201"/>
      <c r="ADX7" s="201"/>
      <c r="ADY7" s="201"/>
      <c r="ADZ7" s="201"/>
      <c r="AEA7" s="201"/>
      <c r="AEB7" s="201"/>
      <c r="AEC7" s="201"/>
      <c r="AED7" s="201"/>
      <c r="AEE7" s="201"/>
      <c r="AEF7" s="201"/>
      <c r="AEG7" s="201"/>
      <c r="AEH7" s="201"/>
      <c r="AEI7" s="201"/>
      <c r="AEJ7" s="201"/>
      <c r="AEK7" s="201"/>
      <c r="AEL7" s="201"/>
      <c r="AEM7" s="201"/>
      <c r="AEN7" s="201"/>
      <c r="AEO7" s="201"/>
      <c r="AEP7" s="201"/>
      <c r="AEQ7" s="201"/>
      <c r="AER7" s="201"/>
      <c r="AES7" s="201"/>
      <c r="AET7" s="201"/>
      <c r="AEU7" s="201"/>
      <c r="AEV7" s="201"/>
      <c r="AEW7" s="201"/>
      <c r="AEX7" s="201"/>
      <c r="AEY7" s="201"/>
      <c r="AEZ7" s="201"/>
      <c r="AFA7" s="201"/>
      <c r="AFB7" s="201"/>
      <c r="AFC7" s="201"/>
      <c r="AFD7" s="201"/>
      <c r="AFE7" s="201"/>
      <c r="AFF7" s="201"/>
      <c r="AFG7" s="201"/>
      <c r="AFH7" s="201"/>
      <c r="AFI7" s="201"/>
      <c r="AFJ7" s="201"/>
      <c r="AFK7" s="201"/>
      <c r="AFL7" s="201"/>
      <c r="AFM7" s="201"/>
      <c r="AFN7" s="201"/>
      <c r="AFO7" s="201"/>
      <c r="AFP7" s="201"/>
      <c r="AFQ7" s="201"/>
      <c r="AFR7" s="201"/>
      <c r="AFS7" s="201"/>
      <c r="AFT7" s="201"/>
      <c r="AFU7" s="201"/>
      <c r="AFV7" s="201"/>
      <c r="AFW7" s="201"/>
      <c r="AFX7" s="201"/>
      <c r="AFY7" s="201"/>
      <c r="AFZ7" s="201"/>
      <c r="AGA7" s="201"/>
      <c r="AGB7" s="201"/>
      <c r="AGC7" s="201"/>
      <c r="AGD7" s="201"/>
      <c r="AGE7" s="201"/>
      <c r="AGF7" s="201"/>
      <c r="AGG7" s="201"/>
      <c r="AGH7" s="201"/>
      <c r="AGI7" s="201"/>
      <c r="AGJ7" s="201"/>
      <c r="AGK7" s="201"/>
      <c r="AGL7" s="201"/>
      <c r="AGM7" s="201"/>
      <c r="AGN7" s="201"/>
      <c r="AGO7" s="201"/>
      <c r="AGP7" s="201"/>
      <c r="AGQ7" s="201"/>
      <c r="AGR7" s="201"/>
      <c r="AGS7" s="201"/>
      <c r="AGT7" s="201"/>
      <c r="AGU7" s="201"/>
      <c r="AGV7" s="201"/>
      <c r="AGW7" s="201"/>
      <c r="AGX7" s="201"/>
      <c r="AGY7" s="201"/>
      <c r="AGZ7" s="201"/>
      <c r="AHA7" s="201"/>
      <c r="AHB7" s="201"/>
      <c r="AHC7" s="201"/>
      <c r="AHD7" s="201"/>
      <c r="AHE7" s="201"/>
      <c r="AHF7" s="201"/>
      <c r="AHG7" s="201"/>
      <c r="AHH7" s="201"/>
      <c r="AHI7" s="201"/>
      <c r="AHJ7" s="201"/>
      <c r="AHK7" s="201"/>
      <c r="AHL7" s="201"/>
      <c r="AHM7" s="201"/>
      <c r="AHN7" s="201"/>
      <c r="AHO7" s="201"/>
      <c r="AHP7" s="201"/>
      <c r="AHQ7" s="201"/>
      <c r="AHR7" s="201"/>
      <c r="AHS7" s="201"/>
      <c r="AHT7" s="201"/>
      <c r="AHU7" s="201"/>
      <c r="AHV7" s="201"/>
      <c r="AHW7" s="201"/>
      <c r="AHX7" s="201"/>
      <c r="AHY7" s="201"/>
      <c r="AHZ7" s="201"/>
      <c r="AIA7" s="201"/>
      <c r="AIB7" s="201"/>
      <c r="AIC7" s="201"/>
      <c r="AID7" s="201"/>
      <c r="AIE7" s="201"/>
      <c r="AIF7" s="201"/>
      <c r="AIG7" s="201"/>
      <c r="AIH7" s="201"/>
      <c r="AII7" s="201"/>
      <c r="AIJ7" s="201"/>
      <c r="AIK7" s="201"/>
      <c r="AIL7" s="201"/>
      <c r="AIM7" s="201"/>
      <c r="AIN7" s="201"/>
      <c r="AIO7" s="201"/>
      <c r="AIP7" s="201"/>
      <c r="AIQ7" s="201"/>
      <c r="AIR7" s="201"/>
      <c r="AIS7" s="201"/>
      <c r="AIT7" s="201"/>
      <c r="AIU7" s="201"/>
      <c r="AIV7" s="201"/>
      <c r="AIW7" s="201"/>
      <c r="AIX7" s="201"/>
      <c r="AIY7" s="201"/>
      <c r="AIZ7" s="201"/>
      <c r="AJA7" s="201"/>
      <c r="AJB7" s="201"/>
      <c r="AJC7" s="201"/>
      <c r="AJD7" s="201"/>
      <c r="AJE7" s="201"/>
      <c r="AJF7" s="201"/>
      <c r="AJG7" s="201"/>
      <c r="AJH7" s="201"/>
      <c r="AJI7" s="201"/>
      <c r="AJJ7" s="201"/>
      <c r="AJK7" s="201"/>
      <c r="AJL7" s="201"/>
      <c r="AJM7" s="201"/>
      <c r="AJN7" s="201"/>
      <c r="AJO7" s="201"/>
      <c r="AJP7" s="201"/>
      <c r="AJQ7" s="201"/>
      <c r="AJR7" s="201"/>
      <c r="AJS7" s="201"/>
      <c r="AJT7" s="201"/>
      <c r="AJU7" s="201"/>
      <c r="AJV7" s="201"/>
      <c r="AJW7" s="201"/>
      <c r="AJX7" s="201"/>
      <c r="AJY7" s="201"/>
      <c r="AJZ7" s="201"/>
      <c r="AKA7" s="201"/>
      <c r="AKB7" s="201"/>
      <c r="AKC7" s="201"/>
      <c r="AKD7" s="201"/>
      <c r="AKE7" s="201"/>
      <c r="AKF7" s="201"/>
      <c r="AKG7" s="201"/>
      <c r="AKH7" s="201"/>
      <c r="AKI7" s="201"/>
      <c r="AKJ7" s="201"/>
      <c r="AKK7" s="201"/>
      <c r="AKL7" s="201"/>
      <c r="AKM7" s="201"/>
      <c r="AKN7" s="201"/>
      <c r="AKO7" s="201"/>
      <c r="AKP7" s="201"/>
      <c r="AKQ7" s="201"/>
      <c r="AKR7" s="201"/>
      <c r="AKS7" s="201"/>
      <c r="AKT7" s="201"/>
      <c r="AKU7" s="201"/>
      <c r="AKV7" s="201"/>
      <c r="AKW7" s="201"/>
      <c r="AKX7" s="201"/>
      <c r="AKY7" s="201"/>
      <c r="AKZ7" s="201"/>
      <c r="ALA7" s="201"/>
      <c r="ALB7" s="201"/>
      <c r="ALC7" s="201"/>
      <c r="ALD7" s="201"/>
      <c r="ALE7" s="201"/>
      <c r="ALF7" s="201"/>
      <c r="ALG7" s="201"/>
      <c r="ALH7" s="201"/>
      <c r="ALI7" s="201"/>
      <c r="ALJ7" s="201"/>
      <c r="ALK7" s="201"/>
      <c r="ALL7" s="201"/>
      <c r="ALM7" s="201"/>
      <c r="ALN7" s="201"/>
      <c r="ALO7" s="201"/>
      <c r="ALP7" s="201"/>
      <c r="ALQ7" s="201"/>
      <c r="ALR7" s="201"/>
      <c r="ALS7" s="201"/>
      <c r="ALT7" s="201"/>
      <c r="ALU7" s="201"/>
      <c r="ALV7" s="201"/>
      <c r="ALW7" s="201"/>
      <c r="ALX7" s="201"/>
      <c r="ALY7" s="201"/>
      <c r="ALZ7" s="201"/>
      <c r="AMA7" s="201"/>
      <c r="AMB7" s="201"/>
      <c r="AMC7" s="201"/>
      <c r="AMD7" s="201"/>
      <c r="AME7" s="201"/>
      <c r="AMF7" s="201"/>
      <c r="AMG7" s="201"/>
      <c r="AMH7" s="201"/>
      <c r="AMI7" s="201"/>
      <c r="AMJ7" s="201"/>
      <c r="AMK7" s="201"/>
      <c r="AML7" s="201"/>
      <c r="AMM7" s="201"/>
      <c r="AMN7" s="201"/>
      <c r="AMO7" s="201"/>
      <c r="AMP7" s="201"/>
      <c r="AMQ7" s="201"/>
      <c r="AMR7" s="201"/>
      <c r="AMS7" s="201"/>
      <c r="AMT7" s="201"/>
      <c r="AMU7" s="201"/>
      <c r="AMV7" s="201"/>
      <c r="AMW7" s="201"/>
      <c r="AMX7" s="201"/>
      <c r="AMY7" s="201"/>
      <c r="AMZ7" s="201"/>
      <c r="ANA7" s="201"/>
      <c r="ANB7" s="201"/>
      <c r="ANC7" s="201"/>
      <c r="AND7" s="201"/>
      <c r="ANE7" s="201"/>
      <c r="ANF7" s="201"/>
      <c r="ANG7" s="201"/>
      <c r="ANH7" s="201"/>
      <c r="ANI7" s="201"/>
      <c r="ANJ7" s="201"/>
      <c r="ANK7" s="201"/>
      <c r="ANL7" s="201"/>
      <c r="ANM7" s="201"/>
      <c r="ANN7" s="201"/>
      <c r="ANO7" s="201"/>
      <c r="ANP7" s="201"/>
      <c r="ANQ7" s="201"/>
      <c r="ANR7" s="201"/>
      <c r="ANS7" s="201"/>
      <c r="ANT7" s="201"/>
      <c r="ANU7" s="201"/>
      <c r="ANV7" s="201"/>
      <c r="ANW7" s="201"/>
      <c r="ANX7" s="201"/>
      <c r="ANY7" s="201"/>
      <c r="ANZ7" s="201"/>
      <c r="AOA7" s="201"/>
      <c r="AOB7" s="201"/>
      <c r="AOC7" s="201"/>
      <c r="AOD7" s="201"/>
      <c r="AOE7" s="201"/>
      <c r="AOF7" s="201"/>
      <c r="AOG7" s="201"/>
      <c r="AOH7" s="201"/>
      <c r="AOI7" s="201"/>
      <c r="AOJ7" s="201"/>
      <c r="AOK7" s="201"/>
      <c r="AOL7" s="201"/>
      <c r="AOM7" s="201"/>
      <c r="AON7" s="201"/>
      <c r="AOO7" s="201"/>
      <c r="AOP7" s="201"/>
      <c r="AOQ7" s="201"/>
      <c r="AOR7" s="201"/>
      <c r="AOS7" s="201"/>
      <c r="AOT7" s="201"/>
      <c r="AOU7" s="201"/>
      <c r="AOV7" s="201"/>
      <c r="AOW7" s="201"/>
      <c r="AOX7" s="201"/>
      <c r="AOY7" s="201"/>
      <c r="AOZ7" s="201"/>
      <c r="APA7" s="201"/>
      <c r="APB7" s="201"/>
      <c r="APC7" s="201"/>
      <c r="APD7" s="201"/>
      <c r="APE7" s="201"/>
      <c r="APF7" s="201"/>
      <c r="APG7" s="201"/>
      <c r="APH7" s="201"/>
      <c r="API7" s="201"/>
      <c r="APJ7" s="201"/>
      <c r="APK7" s="201"/>
      <c r="APL7" s="201"/>
      <c r="APM7" s="201"/>
      <c r="APN7" s="201"/>
      <c r="APO7" s="201"/>
      <c r="APP7" s="201"/>
      <c r="APQ7" s="201"/>
      <c r="APR7" s="201"/>
      <c r="APS7" s="201"/>
      <c r="APT7" s="201"/>
      <c r="APU7" s="201"/>
      <c r="APV7" s="201"/>
      <c r="APW7" s="201"/>
      <c r="APX7" s="201"/>
      <c r="APY7" s="201"/>
      <c r="APZ7" s="201"/>
      <c r="AQA7" s="201"/>
      <c r="AQB7" s="201"/>
      <c r="AQC7" s="201"/>
      <c r="AQD7" s="201"/>
      <c r="AQE7" s="201"/>
      <c r="AQF7" s="201"/>
      <c r="AQG7" s="201"/>
      <c r="AQH7" s="201"/>
      <c r="AQI7" s="201"/>
      <c r="AQJ7" s="201"/>
      <c r="AQK7" s="201"/>
      <c r="AQL7" s="201"/>
      <c r="AQM7" s="201"/>
      <c r="AQN7" s="201"/>
      <c r="AQO7" s="201"/>
      <c r="AQP7" s="201"/>
      <c r="AQQ7" s="201"/>
      <c r="AQR7" s="201"/>
      <c r="AQS7" s="201"/>
      <c r="AQT7" s="201"/>
      <c r="AQU7" s="201"/>
      <c r="AQV7" s="201"/>
      <c r="AQW7" s="201"/>
      <c r="AQX7" s="201"/>
      <c r="AQY7" s="201"/>
      <c r="AQZ7" s="201"/>
      <c r="ARA7" s="201"/>
      <c r="ARB7" s="201"/>
      <c r="ARC7" s="201"/>
      <c r="ARD7" s="201"/>
      <c r="ARE7" s="201"/>
      <c r="ARF7" s="201"/>
      <c r="ARG7" s="201"/>
      <c r="ARH7" s="201"/>
      <c r="ARI7" s="201"/>
      <c r="ARJ7" s="201"/>
      <c r="ARK7" s="201"/>
      <c r="ARL7" s="201"/>
      <c r="ARM7" s="201"/>
      <c r="ARN7" s="201"/>
      <c r="ARO7" s="201"/>
      <c r="ARP7" s="201"/>
      <c r="ARQ7" s="201"/>
      <c r="ARR7" s="201"/>
      <c r="ARS7" s="201"/>
      <c r="ART7" s="201"/>
      <c r="ARU7" s="201"/>
      <c r="ARV7" s="201"/>
      <c r="ARW7" s="201"/>
      <c r="ARX7" s="201"/>
      <c r="ARY7" s="201"/>
      <c r="ARZ7" s="201"/>
      <c r="ASA7" s="201"/>
      <c r="ASB7" s="201"/>
      <c r="ASC7" s="201"/>
      <c r="ASD7" s="201"/>
      <c r="ASE7" s="201"/>
      <c r="ASF7" s="201"/>
      <c r="ASG7" s="201"/>
      <c r="ASH7" s="201"/>
      <c r="ASI7" s="201"/>
      <c r="ASJ7" s="201"/>
      <c r="ASK7" s="201"/>
      <c r="ASL7" s="201"/>
      <c r="ASM7" s="201"/>
      <c r="ASN7" s="201"/>
      <c r="ASO7" s="201"/>
      <c r="ASP7" s="201"/>
      <c r="ASQ7" s="201"/>
      <c r="ASR7" s="201"/>
      <c r="ASS7" s="201"/>
      <c r="AST7" s="201"/>
      <c r="ASU7" s="201"/>
      <c r="ASV7" s="201"/>
      <c r="ASW7" s="201"/>
      <c r="ASX7" s="201"/>
      <c r="ASY7" s="201"/>
      <c r="ASZ7" s="201"/>
      <c r="ATA7" s="201"/>
      <c r="ATB7" s="201"/>
      <c r="ATC7" s="201"/>
      <c r="ATD7" s="201"/>
      <c r="ATE7" s="201"/>
      <c r="ATF7" s="201"/>
      <c r="ATG7" s="201"/>
      <c r="ATH7" s="201"/>
      <c r="ATI7" s="201"/>
      <c r="ATJ7" s="201"/>
      <c r="ATK7" s="201"/>
      <c r="ATL7" s="201"/>
      <c r="ATM7" s="201"/>
      <c r="ATN7" s="201"/>
      <c r="ATO7" s="201"/>
      <c r="ATP7" s="201"/>
      <c r="ATQ7" s="201"/>
      <c r="ATR7" s="201"/>
      <c r="ATS7" s="201"/>
      <c r="ATT7" s="201"/>
      <c r="ATU7" s="201"/>
      <c r="ATV7" s="201"/>
      <c r="ATW7" s="201"/>
      <c r="ATX7" s="201"/>
      <c r="ATY7" s="201"/>
      <c r="ATZ7" s="201"/>
      <c r="AUA7" s="201"/>
      <c r="AUB7" s="201"/>
      <c r="AUC7" s="201"/>
      <c r="AUD7" s="201"/>
      <c r="AUE7" s="201"/>
      <c r="AUF7" s="201"/>
      <c r="AUG7" s="201"/>
      <c r="AUH7" s="201"/>
      <c r="AUI7" s="201"/>
      <c r="AUJ7" s="201"/>
      <c r="AUK7" s="201"/>
      <c r="AUL7" s="201"/>
      <c r="AUM7" s="201"/>
      <c r="AUN7" s="201"/>
      <c r="AUO7" s="201"/>
      <c r="AUP7" s="201"/>
      <c r="AUQ7" s="201"/>
      <c r="AUR7" s="201"/>
      <c r="AUS7" s="201"/>
      <c r="AUT7" s="201"/>
      <c r="AUU7" s="201"/>
      <c r="AUV7" s="201"/>
      <c r="AUW7" s="201"/>
      <c r="AUX7" s="201"/>
      <c r="AUY7" s="201"/>
      <c r="AUZ7" s="201"/>
      <c r="AVA7" s="201"/>
      <c r="AVB7" s="201"/>
      <c r="AVC7" s="201"/>
      <c r="AVD7" s="201"/>
      <c r="AVE7" s="201"/>
      <c r="AVF7" s="201"/>
      <c r="AVG7" s="201"/>
      <c r="AVH7" s="201"/>
      <c r="AVI7" s="201"/>
      <c r="AVJ7" s="201"/>
      <c r="AVK7" s="201"/>
      <c r="AVL7" s="201"/>
      <c r="AVM7" s="201"/>
      <c r="AVN7" s="201"/>
      <c r="AVO7" s="201"/>
      <c r="AVP7" s="201"/>
      <c r="AVQ7" s="201"/>
      <c r="AVR7" s="201"/>
      <c r="AVS7" s="201"/>
      <c r="AVT7" s="201"/>
      <c r="AVU7" s="201"/>
      <c r="AVV7" s="201"/>
      <c r="AVW7" s="201"/>
      <c r="AVX7" s="201"/>
      <c r="AVY7" s="201"/>
      <c r="AVZ7" s="201"/>
      <c r="AWA7" s="201"/>
      <c r="AWB7" s="201"/>
      <c r="AWC7" s="201"/>
      <c r="AWD7" s="201"/>
      <c r="AWE7" s="201"/>
      <c r="AWF7" s="201"/>
      <c r="AWG7" s="201"/>
      <c r="AWH7" s="201"/>
      <c r="AWI7" s="201"/>
      <c r="AWJ7" s="201"/>
      <c r="AWK7" s="201"/>
      <c r="AWL7" s="201"/>
      <c r="AWM7" s="201"/>
      <c r="AWN7" s="201"/>
      <c r="AWO7" s="201"/>
      <c r="AWP7" s="201"/>
      <c r="AWQ7" s="201"/>
      <c r="AWR7" s="201"/>
      <c r="AWS7" s="201"/>
      <c r="AWT7" s="201"/>
      <c r="AWU7" s="201"/>
      <c r="AWV7" s="201"/>
      <c r="AWW7" s="201"/>
      <c r="AWX7" s="201"/>
      <c r="AWY7" s="201"/>
      <c r="AWZ7" s="201"/>
      <c r="AXA7" s="201"/>
      <c r="AXB7" s="201"/>
      <c r="AXC7" s="201"/>
      <c r="AXD7" s="201"/>
      <c r="AXE7" s="201"/>
      <c r="AXF7" s="201"/>
      <c r="AXG7" s="201"/>
      <c r="AXH7" s="201"/>
      <c r="AXI7" s="201"/>
      <c r="AXJ7" s="201"/>
      <c r="AXK7" s="201"/>
      <c r="AXL7" s="201"/>
      <c r="AXM7" s="201"/>
      <c r="AXN7" s="201"/>
      <c r="AXO7" s="201"/>
      <c r="AXP7" s="201"/>
      <c r="AXQ7" s="201"/>
      <c r="AXR7" s="201"/>
      <c r="AXS7" s="201"/>
      <c r="AXT7" s="201"/>
      <c r="AXU7" s="201"/>
      <c r="AXV7" s="201"/>
      <c r="AXW7" s="201"/>
      <c r="AXX7" s="201"/>
      <c r="AXY7" s="201"/>
      <c r="AXZ7" s="201"/>
      <c r="AYA7" s="201"/>
      <c r="AYB7" s="201"/>
      <c r="AYC7" s="201"/>
      <c r="AYD7" s="201"/>
      <c r="AYE7" s="201"/>
      <c r="AYF7" s="201"/>
      <c r="AYG7" s="201"/>
      <c r="AYH7" s="201"/>
      <c r="AYI7" s="201"/>
      <c r="AYJ7" s="201"/>
      <c r="AYK7" s="201"/>
      <c r="AYL7" s="201"/>
      <c r="AYM7" s="201"/>
      <c r="AYN7" s="201"/>
      <c r="AYO7" s="201"/>
      <c r="AYP7" s="201"/>
      <c r="AYQ7" s="201"/>
      <c r="AYR7" s="201"/>
      <c r="AYS7" s="201"/>
      <c r="AYT7" s="201"/>
      <c r="AYU7" s="201"/>
      <c r="AYV7" s="201"/>
      <c r="AYW7" s="201"/>
      <c r="AYX7" s="201"/>
      <c r="AYY7" s="201"/>
      <c r="AYZ7" s="201"/>
      <c r="AZA7" s="201"/>
      <c r="AZB7" s="201"/>
      <c r="AZC7" s="201"/>
      <c r="AZD7" s="201"/>
      <c r="AZE7" s="201"/>
      <c r="AZF7" s="201"/>
      <c r="AZG7" s="201"/>
      <c r="AZH7" s="201"/>
      <c r="AZI7" s="201"/>
      <c r="AZJ7" s="201"/>
      <c r="AZK7" s="201"/>
      <c r="AZL7" s="201"/>
      <c r="AZM7" s="201"/>
      <c r="AZN7" s="201"/>
      <c r="AZO7" s="201"/>
      <c r="AZP7" s="201"/>
      <c r="AZQ7" s="201"/>
      <c r="AZR7" s="201"/>
      <c r="AZS7" s="201"/>
      <c r="AZT7" s="201"/>
      <c r="AZU7" s="201"/>
      <c r="AZV7" s="201"/>
      <c r="AZW7" s="201"/>
      <c r="AZX7" s="201"/>
      <c r="AZY7" s="201"/>
      <c r="AZZ7" s="201"/>
      <c r="BAA7" s="201"/>
      <c r="BAB7" s="201"/>
      <c r="BAC7" s="201"/>
      <c r="BAD7" s="201"/>
      <c r="BAE7" s="201"/>
      <c r="BAF7" s="201"/>
      <c r="BAG7" s="201"/>
      <c r="BAH7" s="201"/>
      <c r="BAI7" s="201"/>
      <c r="BAJ7" s="201"/>
      <c r="BAK7" s="201"/>
      <c r="BAL7" s="201"/>
      <c r="BAM7" s="201"/>
      <c r="BAN7" s="201"/>
      <c r="BAO7" s="201"/>
      <c r="BAP7" s="201"/>
      <c r="BAQ7" s="201"/>
      <c r="BAR7" s="201"/>
      <c r="BAS7" s="201"/>
      <c r="BAT7" s="201"/>
      <c r="BAU7" s="201"/>
      <c r="BAV7" s="201"/>
      <c r="BAW7" s="201"/>
      <c r="BAX7" s="201"/>
      <c r="BAY7" s="201"/>
      <c r="BAZ7" s="201"/>
      <c r="BBA7" s="201"/>
      <c r="BBB7" s="201"/>
      <c r="BBC7" s="201"/>
      <c r="BBD7" s="201"/>
      <c r="BBE7" s="201"/>
      <c r="BBF7" s="201"/>
      <c r="BBG7" s="201"/>
      <c r="BBH7" s="201"/>
      <c r="BBI7" s="201"/>
      <c r="BBJ7" s="201"/>
      <c r="BBK7" s="201"/>
      <c r="BBL7" s="201"/>
      <c r="BBM7" s="201"/>
      <c r="BBN7" s="201"/>
      <c r="BBO7" s="201"/>
      <c r="BBP7" s="201"/>
      <c r="BBQ7" s="201"/>
      <c r="BBR7" s="201"/>
      <c r="BBS7" s="201"/>
      <c r="BBT7" s="201"/>
      <c r="BBU7" s="201"/>
      <c r="BBV7" s="201"/>
      <c r="BBW7" s="201"/>
      <c r="BBX7" s="201"/>
      <c r="BBY7" s="201"/>
      <c r="BBZ7" s="201"/>
      <c r="BCA7" s="201"/>
      <c r="BCB7" s="201"/>
      <c r="BCC7" s="201"/>
      <c r="BCD7" s="201"/>
      <c r="BCE7" s="201"/>
      <c r="BCF7" s="201"/>
      <c r="BCG7" s="201"/>
      <c r="BCH7" s="201"/>
      <c r="BCI7" s="201"/>
      <c r="BCJ7" s="201"/>
      <c r="BCK7" s="201"/>
      <c r="BCL7" s="201"/>
      <c r="BCM7" s="201"/>
      <c r="BCN7" s="201"/>
      <c r="BCO7" s="201"/>
      <c r="BCP7" s="201"/>
      <c r="BCQ7" s="201"/>
      <c r="BCR7" s="201"/>
      <c r="BCS7" s="201"/>
      <c r="BCT7" s="201"/>
      <c r="BCU7" s="201"/>
      <c r="BCV7" s="201"/>
      <c r="BCW7" s="201"/>
      <c r="BCX7" s="201"/>
      <c r="BCY7" s="201"/>
      <c r="BCZ7" s="201"/>
      <c r="BDA7" s="201"/>
      <c r="BDB7" s="201"/>
      <c r="BDC7" s="201"/>
      <c r="BDD7" s="201"/>
      <c r="BDE7" s="201"/>
      <c r="BDF7" s="201"/>
      <c r="BDG7" s="201"/>
      <c r="BDH7" s="201"/>
      <c r="BDI7" s="201"/>
      <c r="BDJ7" s="201"/>
      <c r="BDK7" s="201"/>
      <c r="BDL7" s="201"/>
      <c r="BDM7" s="201"/>
      <c r="BDN7" s="201"/>
      <c r="BDO7" s="201"/>
      <c r="BDP7" s="201"/>
      <c r="BDQ7" s="201"/>
      <c r="BDR7" s="201"/>
      <c r="BDS7" s="201"/>
      <c r="BDT7" s="201"/>
      <c r="BDU7" s="201"/>
      <c r="BDV7" s="201"/>
      <c r="BDW7" s="201"/>
      <c r="BDX7" s="201"/>
      <c r="BDY7" s="201"/>
      <c r="BDZ7" s="201"/>
      <c r="BEA7" s="201"/>
      <c r="BEB7" s="201"/>
      <c r="BEC7" s="201"/>
      <c r="BED7" s="201"/>
      <c r="BEE7" s="201"/>
      <c r="BEF7" s="201"/>
      <c r="BEG7" s="201"/>
      <c r="BEH7" s="201"/>
      <c r="BEI7" s="201"/>
      <c r="BEJ7" s="201"/>
      <c r="BEK7" s="201"/>
      <c r="BEL7" s="201"/>
      <c r="BEM7" s="201"/>
      <c r="BEN7" s="201"/>
      <c r="BEO7" s="201"/>
      <c r="BEP7" s="201"/>
      <c r="BEQ7" s="201"/>
      <c r="BER7" s="201"/>
      <c r="BES7" s="201"/>
      <c r="BET7" s="201"/>
      <c r="BEU7" s="201"/>
      <c r="BEV7" s="201"/>
      <c r="BEW7" s="201"/>
      <c r="BEX7" s="201"/>
      <c r="BEY7" s="201"/>
      <c r="BEZ7" s="201"/>
      <c r="BFA7" s="201"/>
      <c r="BFB7" s="201"/>
      <c r="BFC7" s="201"/>
      <c r="BFD7" s="201"/>
      <c r="BFE7" s="201"/>
      <c r="BFF7" s="201"/>
      <c r="BFG7" s="201"/>
      <c r="BFH7" s="201"/>
      <c r="BFI7" s="201"/>
      <c r="BFJ7" s="201"/>
      <c r="BFK7" s="201"/>
      <c r="BFL7" s="201"/>
      <c r="BFM7" s="201"/>
      <c r="BFN7" s="201"/>
      <c r="BFO7" s="201"/>
      <c r="BFP7" s="201"/>
      <c r="BFQ7" s="201"/>
      <c r="BFR7" s="201"/>
      <c r="BFS7" s="201"/>
      <c r="BFT7" s="201"/>
      <c r="BFU7" s="201"/>
      <c r="BFV7" s="201"/>
      <c r="BFW7" s="201"/>
      <c r="BFX7" s="201"/>
      <c r="BFY7" s="201"/>
      <c r="BFZ7" s="201"/>
      <c r="BGA7" s="201"/>
      <c r="BGB7" s="201"/>
      <c r="BGC7" s="201"/>
      <c r="BGD7" s="201"/>
      <c r="BGE7" s="201"/>
      <c r="BGF7" s="201"/>
      <c r="BGG7" s="201"/>
      <c r="BGH7" s="201"/>
      <c r="BGI7" s="201"/>
      <c r="BGJ7" s="201"/>
      <c r="BGK7" s="201"/>
      <c r="BGL7" s="201"/>
      <c r="BGM7" s="201"/>
      <c r="BGN7" s="201"/>
      <c r="BGO7" s="201"/>
      <c r="BGP7" s="201"/>
      <c r="BGQ7" s="201"/>
      <c r="BGR7" s="201"/>
      <c r="BGS7" s="201"/>
      <c r="BGT7" s="201"/>
      <c r="BGU7" s="201"/>
      <c r="BGV7" s="201"/>
      <c r="BGW7" s="201"/>
      <c r="BGX7" s="201"/>
      <c r="BGY7" s="201"/>
      <c r="BGZ7" s="201"/>
      <c r="BHA7" s="201"/>
      <c r="BHB7" s="201"/>
      <c r="BHC7" s="201"/>
      <c r="BHD7" s="201"/>
      <c r="BHE7" s="201"/>
      <c r="BHF7" s="201"/>
      <c r="BHG7" s="201"/>
      <c r="BHH7" s="201"/>
      <c r="BHI7" s="201"/>
      <c r="BHJ7" s="201"/>
      <c r="BHK7" s="201"/>
      <c r="BHL7" s="201"/>
      <c r="BHM7" s="201"/>
      <c r="BHN7" s="201"/>
      <c r="BHO7" s="201"/>
      <c r="BHP7" s="201"/>
      <c r="BHQ7" s="201"/>
      <c r="BHR7" s="201"/>
      <c r="BHS7" s="201"/>
      <c r="BHT7" s="201"/>
      <c r="BHU7" s="201"/>
      <c r="BHV7" s="201"/>
      <c r="BHW7" s="201"/>
      <c r="BHX7" s="201"/>
      <c r="BHY7" s="201"/>
      <c r="BHZ7" s="201"/>
      <c r="BIA7" s="201"/>
      <c r="BIB7" s="201"/>
      <c r="BIC7" s="201"/>
      <c r="BID7" s="201"/>
      <c r="BIE7" s="201"/>
      <c r="BIF7" s="201"/>
      <c r="BIG7" s="201"/>
      <c r="BIH7" s="201"/>
      <c r="BII7" s="201"/>
      <c r="BIJ7" s="201"/>
      <c r="BIK7" s="201"/>
      <c r="BIL7" s="201"/>
      <c r="BIM7" s="201"/>
      <c r="BIN7" s="201"/>
      <c r="BIO7" s="201"/>
      <c r="BIP7" s="201"/>
      <c r="BIQ7" s="201"/>
      <c r="BIR7" s="201"/>
      <c r="BIS7" s="201"/>
      <c r="BIT7" s="201"/>
      <c r="BIU7" s="201"/>
      <c r="BIV7" s="201"/>
      <c r="BIW7" s="201"/>
      <c r="BIX7" s="201"/>
      <c r="BIY7" s="201"/>
      <c r="BIZ7" s="201"/>
      <c r="BJA7" s="201"/>
      <c r="BJB7" s="201"/>
      <c r="BJC7" s="201"/>
      <c r="BJD7" s="201"/>
      <c r="BJE7" s="201"/>
      <c r="BJF7" s="201"/>
      <c r="BJG7" s="201"/>
      <c r="BJH7" s="201"/>
      <c r="BJI7" s="201"/>
      <c r="BJJ7" s="201"/>
      <c r="BJK7" s="201"/>
      <c r="BJL7" s="201"/>
      <c r="BJM7" s="201"/>
      <c r="BJN7" s="201"/>
      <c r="BJO7" s="201"/>
      <c r="BJP7" s="201"/>
      <c r="BJQ7" s="201"/>
      <c r="BJR7" s="201"/>
      <c r="BJS7" s="201"/>
      <c r="BJT7" s="201"/>
      <c r="BJU7" s="201"/>
      <c r="BJV7" s="201"/>
      <c r="BJW7" s="201"/>
      <c r="BJX7" s="201"/>
      <c r="BJY7" s="201"/>
      <c r="BJZ7" s="201"/>
      <c r="BKA7" s="201"/>
      <c r="BKB7" s="201"/>
      <c r="BKC7" s="201"/>
      <c r="BKD7" s="201"/>
      <c r="BKE7" s="201"/>
      <c r="BKF7" s="201"/>
      <c r="BKG7" s="201"/>
      <c r="BKH7" s="201"/>
      <c r="BKI7" s="201"/>
      <c r="BKJ7" s="201"/>
      <c r="BKK7" s="201"/>
      <c r="BKL7" s="201"/>
      <c r="BKM7" s="201"/>
      <c r="BKN7" s="201"/>
      <c r="BKO7" s="201"/>
      <c r="BKP7" s="201"/>
      <c r="BKQ7" s="201"/>
      <c r="BKR7" s="201"/>
      <c r="BKS7" s="201"/>
      <c r="BKT7" s="201"/>
      <c r="BKU7" s="201"/>
      <c r="BKV7" s="201"/>
      <c r="BKW7" s="201"/>
      <c r="BKX7" s="201"/>
      <c r="BKY7" s="201"/>
      <c r="BKZ7" s="201"/>
      <c r="BLA7" s="201"/>
      <c r="BLB7" s="201"/>
      <c r="BLC7" s="201"/>
      <c r="BLD7" s="201"/>
      <c r="BLE7" s="201"/>
      <c r="BLF7" s="201"/>
      <c r="BLG7" s="201"/>
      <c r="BLH7" s="201"/>
      <c r="BLI7" s="201"/>
      <c r="BLJ7" s="201"/>
      <c r="BLK7" s="201"/>
      <c r="BLL7" s="201"/>
      <c r="BLM7" s="201"/>
      <c r="BLN7" s="201"/>
      <c r="BLO7" s="201"/>
      <c r="BLP7" s="201"/>
      <c r="BLQ7" s="201"/>
      <c r="BLR7" s="201"/>
      <c r="BLS7" s="201"/>
      <c r="BLT7" s="201"/>
      <c r="BLU7" s="201"/>
      <c r="BLV7" s="201"/>
      <c r="BLW7" s="201"/>
      <c r="BLX7" s="201"/>
      <c r="BLY7" s="201"/>
      <c r="BLZ7" s="201"/>
      <c r="BMA7" s="201"/>
      <c r="BMB7" s="201"/>
      <c r="BMC7" s="201"/>
      <c r="BMD7" s="201"/>
      <c r="BME7" s="201"/>
      <c r="BMF7" s="201"/>
      <c r="BMG7" s="201"/>
      <c r="BMH7" s="201"/>
      <c r="BMI7" s="201"/>
      <c r="BMJ7" s="201"/>
      <c r="BMK7" s="201"/>
      <c r="BML7" s="201"/>
      <c r="BMM7" s="201"/>
      <c r="BMN7" s="201"/>
      <c r="BMO7" s="201"/>
      <c r="BMP7" s="201"/>
      <c r="BMQ7" s="201"/>
      <c r="BMR7" s="201"/>
      <c r="BMS7" s="201"/>
      <c r="BMT7" s="201"/>
      <c r="BMU7" s="201"/>
      <c r="BMV7" s="201"/>
      <c r="BMW7" s="201"/>
      <c r="BMX7" s="201"/>
      <c r="BMY7" s="201"/>
      <c r="BMZ7" s="201"/>
      <c r="BNA7" s="201"/>
      <c r="BNB7" s="201"/>
      <c r="BNC7" s="201"/>
      <c r="BND7" s="201"/>
      <c r="BNE7" s="201"/>
      <c r="BNF7" s="201"/>
      <c r="BNG7" s="201"/>
      <c r="BNH7" s="201"/>
      <c r="BNI7" s="201"/>
      <c r="BNJ7" s="201"/>
      <c r="BNK7" s="201"/>
      <c r="BNL7" s="201"/>
      <c r="BNM7" s="201"/>
      <c r="BNN7" s="201"/>
      <c r="BNO7" s="201"/>
      <c r="BNP7" s="201"/>
      <c r="BNQ7" s="201"/>
      <c r="BNR7" s="201"/>
      <c r="BNS7" s="201"/>
      <c r="BNT7" s="201"/>
      <c r="BNU7" s="201"/>
      <c r="BNV7" s="201"/>
      <c r="BNW7" s="201"/>
      <c r="BNX7" s="201"/>
      <c r="BNY7" s="201"/>
      <c r="BNZ7" s="201"/>
      <c r="BOA7" s="201"/>
      <c r="BOB7" s="201"/>
      <c r="BOC7" s="201"/>
      <c r="BOD7" s="201"/>
      <c r="BOE7" s="201"/>
      <c r="BOF7" s="201"/>
      <c r="BOG7" s="201"/>
      <c r="BOH7" s="201"/>
      <c r="BOI7" s="201"/>
      <c r="BOJ7" s="201"/>
      <c r="BOK7" s="201"/>
      <c r="BOL7" s="201"/>
      <c r="BOM7" s="201"/>
      <c r="BON7" s="201"/>
      <c r="BOO7" s="201"/>
      <c r="BOP7" s="201"/>
      <c r="BOQ7" s="201"/>
      <c r="BOR7" s="201"/>
      <c r="BOS7" s="201"/>
      <c r="BOT7" s="201"/>
      <c r="BOU7" s="201"/>
      <c r="BOV7" s="201"/>
      <c r="BOW7" s="201"/>
      <c r="BOX7" s="201"/>
      <c r="BOY7" s="201"/>
      <c r="BOZ7" s="201"/>
      <c r="BPA7" s="201"/>
      <c r="BPB7" s="201"/>
      <c r="BPC7" s="201"/>
      <c r="BPD7" s="201"/>
      <c r="BPE7" s="201"/>
      <c r="BPF7" s="201"/>
      <c r="BPG7" s="201"/>
      <c r="BPH7" s="201"/>
      <c r="BPI7" s="201"/>
      <c r="BPJ7" s="201"/>
      <c r="BPK7" s="201"/>
      <c r="BPL7" s="201"/>
      <c r="BPM7" s="201"/>
      <c r="BPN7" s="201"/>
      <c r="BPO7" s="201"/>
      <c r="BPP7" s="201"/>
      <c r="BPQ7" s="201"/>
      <c r="BPR7" s="201"/>
      <c r="BPS7" s="201"/>
      <c r="BPT7" s="201"/>
      <c r="BPU7" s="201"/>
      <c r="BPV7" s="201"/>
      <c r="BPW7" s="201"/>
      <c r="BPX7" s="201"/>
      <c r="BPY7" s="201"/>
      <c r="BPZ7" s="201"/>
      <c r="BQA7" s="201"/>
      <c r="BQB7" s="201"/>
      <c r="BQC7" s="201"/>
      <c r="BQD7" s="201"/>
      <c r="BQE7" s="201"/>
      <c r="BQF7" s="201"/>
      <c r="BQG7" s="201"/>
      <c r="BQH7" s="201"/>
      <c r="BQI7" s="201"/>
      <c r="BQJ7" s="201"/>
      <c r="BQK7" s="201"/>
      <c r="BQL7" s="201"/>
      <c r="BQM7" s="201"/>
      <c r="BQN7" s="201"/>
      <c r="BQO7" s="201"/>
      <c r="BQP7" s="201"/>
      <c r="BQQ7" s="201"/>
      <c r="BQR7" s="201"/>
      <c r="BQS7" s="201"/>
      <c r="BQT7" s="201"/>
      <c r="BQU7" s="201"/>
      <c r="BQV7" s="201"/>
      <c r="BQW7" s="201"/>
      <c r="BQX7" s="201"/>
      <c r="BQY7" s="201"/>
      <c r="BQZ7" s="201"/>
      <c r="BRA7" s="201"/>
      <c r="BRB7" s="201"/>
      <c r="BRC7" s="201"/>
      <c r="BRD7" s="201"/>
      <c r="BRE7" s="201"/>
      <c r="BRF7" s="201"/>
      <c r="BRG7" s="201"/>
      <c r="BRH7" s="201"/>
      <c r="BRI7" s="201"/>
      <c r="BRJ7" s="201"/>
      <c r="BRK7" s="201"/>
      <c r="BRL7" s="201"/>
      <c r="BRM7" s="201"/>
      <c r="BRN7" s="201"/>
      <c r="BRO7" s="201"/>
      <c r="BRP7" s="201"/>
      <c r="BRQ7" s="201"/>
      <c r="BRR7" s="201"/>
      <c r="BRS7" s="201"/>
      <c r="BRT7" s="201"/>
      <c r="BRU7" s="201"/>
      <c r="BRV7" s="201"/>
      <c r="BRW7" s="201"/>
      <c r="BRX7" s="201"/>
      <c r="BRY7" s="201"/>
      <c r="BRZ7" s="201"/>
      <c r="BSA7" s="201"/>
      <c r="BSB7" s="201"/>
      <c r="BSC7" s="201"/>
      <c r="BSD7" s="201"/>
      <c r="BSE7" s="201"/>
      <c r="BSF7" s="201"/>
      <c r="BSG7" s="201"/>
      <c r="BSH7" s="201"/>
      <c r="BSI7" s="201"/>
      <c r="BSJ7" s="201"/>
      <c r="BSK7" s="201"/>
      <c r="BSL7" s="201"/>
      <c r="BSM7" s="201"/>
      <c r="BSN7" s="201"/>
      <c r="BSO7" s="201"/>
      <c r="BSP7" s="201"/>
      <c r="BSQ7" s="201"/>
      <c r="BSR7" s="201"/>
      <c r="BSS7" s="201"/>
      <c r="BST7" s="201"/>
      <c r="BSU7" s="201"/>
      <c r="BSV7" s="201"/>
      <c r="BSW7" s="201"/>
      <c r="BSX7" s="201"/>
      <c r="BSY7" s="201"/>
      <c r="BSZ7" s="201"/>
      <c r="BTA7" s="201"/>
      <c r="BTB7" s="201"/>
      <c r="BTC7" s="201"/>
      <c r="BTD7" s="201"/>
      <c r="BTE7" s="201"/>
      <c r="BTF7" s="201"/>
      <c r="BTG7" s="201"/>
      <c r="BTH7" s="201"/>
      <c r="BTI7" s="201"/>
      <c r="BTJ7" s="201"/>
      <c r="BTK7" s="201"/>
      <c r="BTL7" s="201"/>
      <c r="BTM7" s="201"/>
      <c r="BTN7" s="201"/>
      <c r="BTO7" s="201"/>
      <c r="BTP7" s="201"/>
      <c r="BTQ7" s="201"/>
      <c r="BTR7" s="201"/>
      <c r="BTS7" s="201"/>
      <c r="BTT7" s="201"/>
      <c r="BTU7" s="201"/>
      <c r="BTV7" s="201"/>
      <c r="BTW7" s="201"/>
      <c r="BTX7" s="201"/>
      <c r="BTY7" s="201"/>
      <c r="BTZ7" s="201"/>
      <c r="BUA7" s="201"/>
      <c r="BUB7" s="201"/>
      <c r="BUC7" s="201"/>
      <c r="BUD7" s="201"/>
      <c r="BUE7" s="201"/>
      <c r="BUF7" s="201"/>
      <c r="BUG7" s="201"/>
      <c r="BUH7" s="201"/>
      <c r="BUI7" s="201"/>
      <c r="BUJ7" s="201"/>
      <c r="BUK7" s="201"/>
      <c r="BUL7" s="201"/>
      <c r="BUM7" s="201"/>
      <c r="BUN7" s="201"/>
      <c r="BUO7" s="201"/>
      <c r="BUP7" s="201"/>
      <c r="BUQ7" s="201"/>
      <c r="BUR7" s="201"/>
      <c r="BUS7" s="201"/>
      <c r="BUT7" s="201"/>
      <c r="BUU7" s="201"/>
      <c r="BUV7" s="201"/>
      <c r="BUW7" s="201"/>
      <c r="BUX7" s="201"/>
      <c r="BUY7" s="201"/>
      <c r="BUZ7" s="201"/>
      <c r="BVA7" s="201"/>
      <c r="BVB7" s="201"/>
      <c r="BVC7" s="201"/>
      <c r="BVD7" s="201"/>
      <c r="BVE7" s="201"/>
      <c r="BVF7" s="201"/>
      <c r="BVG7" s="201"/>
      <c r="BVH7" s="201"/>
      <c r="BVI7" s="201"/>
      <c r="BVJ7" s="201"/>
      <c r="BVK7" s="201"/>
      <c r="BVL7" s="201"/>
      <c r="BVM7" s="201"/>
      <c r="BVN7" s="201"/>
      <c r="BVO7" s="201"/>
      <c r="BVP7" s="201"/>
      <c r="BVQ7" s="201"/>
      <c r="BVR7" s="201"/>
      <c r="BVS7" s="201"/>
      <c r="BVT7" s="201"/>
      <c r="BVU7" s="201"/>
      <c r="BVV7" s="201"/>
      <c r="BVW7" s="201"/>
      <c r="BVX7" s="201"/>
      <c r="BVY7" s="201"/>
      <c r="BVZ7" s="201"/>
      <c r="BWA7" s="201"/>
      <c r="BWB7" s="201"/>
      <c r="BWC7" s="201"/>
      <c r="BWD7" s="201"/>
      <c r="BWE7" s="201"/>
      <c r="BWF7" s="201"/>
      <c r="BWG7" s="201"/>
      <c r="BWH7" s="201"/>
      <c r="BWI7" s="201"/>
      <c r="BWJ7" s="201"/>
      <c r="BWK7" s="201"/>
      <c r="BWL7" s="201"/>
      <c r="BWM7" s="201"/>
      <c r="BWN7" s="201"/>
      <c r="BWO7" s="201"/>
      <c r="BWP7" s="201"/>
      <c r="BWQ7" s="201"/>
      <c r="BWR7" s="201"/>
      <c r="BWS7" s="201"/>
      <c r="BWT7" s="201"/>
      <c r="BWU7" s="201"/>
      <c r="BWV7" s="201"/>
      <c r="BWW7" s="201"/>
      <c r="BWX7" s="201"/>
      <c r="BWY7" s="201"/>
      <c r="BWZ7" s="201"/>
      <c r="BXA7" s="201"/>
      <c r="BXB7" s="201"/>
      <c r="BXC7" s="201"/>
      <c r="BXD7" s="201"/>
      <c r="BXE7" s="201"/>
      <c r="BXF7" s="201"/>
      <c r="BXG7" s="201"/>
      <c r="BXH7" s="201"/>
      <c r="BXI7" s="201"/>
      <c r="BXJ7" s="201"/>
      <c r="BXK7" s="201"/>
      <c r="BXL7" s="201"/>
      <c r="BXM7" s="201"/>
      <c r="BXN7" s="201"/>
      <c r="BXO7" s="201"/>
      <c r="BXP7" s="201"/>
      <c r="BXQ7" s="201"/>
      <c r="BXR7" s="201"/>
      <c r="BXS7" s="201"/>
      <c r="BXT7" s="201"/>
      <c r="BXU7" s="201"/>
      <c r="BXV7" s="201"/>
      <c r="BXW7" s="201"/>
      <c r="BXX7" s="201"/>
      <c r="BXY7" s="201"/>
      <c r="BXZ7" s="201"/>
      <c r="BYA7" s="201"/>
      <c r="BYB7" s="201"/>
      <c r="BYC7" s="201"/>
      <c r="BYD7" s="201"/>
      <c r="BYE7" s="201"/>
      <c r="BYF7" s="201"/>
      <c r="BYG7" s="201"/>
      <c r="BYH7" s="201"/>
      <c r="BYI7" s="201"/>
      <c r="BYJ7" s="201"/>
      <c r="BYK7" s="201"/>
      <c r="BYL7" s="201"/>
      <c r="BYM7" s="201"/>
      <c r="BYN7" s="201"/>
      <c r="BYO7" s="201"/>
      <c r="BYP7" s="201"/>
      <c r="BYQ7" s="201"/>
      <c r="BYR7" s="201"/>
      <c r="BYS7" s="201"/>
      <c r="BYT7" s="201"/>
      <c r="BYU7" s="201"/>
      <c r="BYV7" s="201"/>
      <c r="BYW7" s="201"/>
      <c r="BYX7" s="201"/>
      <c r="BYY7" s="201"/>
      <c r="BYZ7" s="201"/>
      <c r="BZA7" s="201"/>
      <c r="BZB7" s="201"/>
      <c r="BZC7" s="201"/>
      <c r="BZD7" s="201"/>
      <c r="BZE7" s="201"/>
      <c r="BZF7" s="201"/>
      <c r="BZG7" s="201"/>
      <c r="BZH7" s="201"/>
      <c r="BZI7" s="201"/>
      <c r="BZJ7" s="201"/>
      <c r="BZK7" s="201"/>
      <c r="BZL7" s="201"/>
      <c r="BZM7" s="201"/>
      <c r="BZN7" s="201"/>
      <c r="BZO7" s="201"/>
      <c r="BZP7" s="201"/>
      <c r="BZQ7" s="201"/>
      <c r="BZR7" s="201"/>
      <c r="BZS7" s="201"/>
      <c r="BZT7" s="201"/>
      <c r="BZU7" s="201"/>
      <c r="BZV7" s="201"/>
      <c r="BZW7" s="201"/>
      <c r="BZX7" s="201"/>
      <c r="BZY7" s="201"/>
      <c r="BZZ7" s="201"/>
      <c r="CAA7" s="201"/>
      <c r="CAB7" s="201"/>
      <c r="CAC7" s="201"/>
      <c r="CAD7" s="201"/>
      <c r="CAE7" s="201"/>
      <c r="CAF7" s="201"/>
      <c r="CAG7" s="201"/>
      <c r="CAH7" s="201"/>
      <c r="CAI7" s="201"/>
      <c r="CAJ7" s="201"/>
      <c r="CAK7" s="201"/>
      <c r="CAL7" s="201"/>
      <c r="CAM7" s="201"/>
      <c r="CAN7" s="201"/>
      <c r="CAO7" s="201"/>
      <c r="CAP7" s="201"/>
      <c r="CAQ7" s="201"/>
      <c r="CAR7" s="201"/>
      <c r="CAS7" s="201"/>
      <c r="CAT7" s="201"/>
      <c r="CAU7" s="201"/>
      <c r="CAV7" s="201"/>
      <c r="CAW7" s="201"/>
      <c r="CAX7" s="201"/>
      <c r="CAY7" s="201"/>
      <c r="CAZ7" s="201"/>
      <c r="CBA7" s="201"/>
      <c r="CBB7" s="201"/>
      <c r="CBC7" s="201"/>
      <c r="CBD7" s="201"/>
      <c r="CBE7" s="201"/>
      <c r="CBF7" s="201"/>
      <c r="CBG7" s="201"/>
      <c r="CBH7" s="201"/>
      <c r="CBI7" s="201"/>
      <c r="CBJ7" s="201"/>
      <c r="CBK7" s="201"/>
      <c r="CBL7" s="201"/>
      <c r="CBM7" s="201"/>
      <c r="CBN7" s="201"/>
      <c r="CBO7" s="201"/>
      <c r="CBP7" s="201"/>
      <c r="CBQ7" s="201"/>
      <c r="CBR7" s="201"/>
      <c r="CBS7" s="201"/>
      <c r="CBT7" s="201"/>
      <c r="CBU7" s="201"/>
      <c r="CBV7" s="201"/>
      <c r="CBW7" s="201"/>
      <c r="CBX7" s="201"/>
      <c r="CBY7" s="201"/>
      <c r="CBZ7" s="201"/>
      <c r="CCA7" s="201"/>
      <c r="CCB7" s="201"/>
      <c r="CCC7" s="201"/>
      <c r="CCD7" s="201"/>
      <c r="CCE7" s="201"/>
      <c r="CCF7" s="201"/>
      <c r="CCG7" s="201"/>
      <c r="CCH7" s="201"/>
      <c r="CCI7" s="201"/>
      <c r="CCJ7" s="201"/>
      <c r="CCK7" s="201"/>
      <c r="CCL7" s="201"/>
      <c r="CCM7" s="201"/>
      <c r="CCN7" s="201"/>
      <c r="CCO7" s="201"/>
      <c r="CCP7" s="201"/>
      <c r="CCQ7" s="201"/>
      <c r="CCR7" s="201"/>
      <c r="CCS7" s="201"/>
      <c r="CCT7" s="201"/>
      <c r="CCU7" s="201"/>
      <c r="CCV7" s="201"/>
      <c r="CCW7" s="201"/>
      <c r="CCX7" s="201"/>
      <c r="CCY7" s="201"/>
      <c r="CCZ7" s="201"/>
      <c r="CDA7" s="201"/>
      <c r="CDB7" s="201"/>
      <c r="CDC7" s="201"/>
      <c r="CDD7" s="201"/>
      <c r="CDE7" s="201"/>
      <c r="CDF7" s="201"/>
      <c r="CDG7" s="201"/>
      <c r="CDH7" s="201"/>
      <c r="CDI7" s="201"/>
      <c r="CDJ7" s="201"/>
      <c r="CDK7" s="201"/>
      <c r="CDL7" s="201"/>
      <c r="CDM7" s="201"/>
      <c r="CDN7" s="201"/>
      <c r="CDO7" s="201"/>
      <c r="CDP7" s="201"/>
      <c r="CDQ7" s="201"/>
      <c r="CDR7" s="201"/>
      <c r="CDS7" s="201"/>
      <c r="CDT7" s="201"/>
      <c r="CDU7" s="201"/>
      <c r="CDV7" s="201"/>
      <c r="CDW7" s="201"/>
      <c r="CDX7" s="201"/>
      <c r="CDY7" s="201"/>
      <c r="CDZ7" s="201"/>
      <c r="CEA7" s="201"/>
      <c r="CEB7" s="201"/>
      <c r="CEC7" s="201"/>
      <c r="CED7" s="201"/>
      <c r="CEE7" s="201"/>
      <c r="CEF7" s="201"/>
      <c r="CEG7" s="201"/>
      <c r="CEH7" s="201"/>
      <c r="CEI7" s="201"/>
      <c r="CEJ7" s="201"/>
      <c r="CEK7" s="201"/>
      <c r="CEL7" s="201"/>
      <c r="CEM7" s="201"/>
      <c r="CEN7" s="201"/>
      <c r="CEO7" s="201"/>
      <c r="CEP7" s="201"/>
      <c r="CEQ7" s="201"/>
      <c r="CER7" s="201"/>
      <c r="CES7" s="201"/>
      <c r="CET7" s="201"/>
      <c r="CEU7" s="201"/>
      <c r="CEV7" s="201"/>
      <c r="CEW7" s="201"/>
      <c r="CEX7" s="201"/>
      <c r="CEY7" s="201"/>
      <c r="CEZ7" s="201"/>
      <c r="CFA7" s="201"/>
      <c r="CFB7" s="201"/>
      <c r="CFC7" s="201"/>
      <c r="CFD7" s="201"/>
      <c r="CFE7" s="201"/>
      <c r="CFF7" s="201"/>
      <c r="CFG7" s="201"/>
      <c r="CFH7" s="201"/>
      <c r="CFI7" s="201"/>
      <c r="CFJ7" s="201"/>
      <c r="CFK7" s="201"/>
      <c r="CFL7" s="201"/>
      <c r="CFM7" s="201"/>
      <c r="CFN7" s="201"/>
      <c r="CFO7" s="201"/>
      <c r="CFP7" s="201"/>
      <c r="CFQ7" s="201"/>
      <c r="CFR7" s="201"/>
      <c r="CFS7" s="201"/>
      <c r="CFT7" s="201"/>
      <c r="CFU7" s="201"/>
      <c r="CFV7" s="201"/>
      <c r="CFW7" s="201"/>
      <c r="CFX7" s="201"/>
      <c r="CFY7" s="201"/>
      <c r="CFZ7" s="201"/>
      <c r="CGA7" s="201"/>
      <c r="CGB7" s="201"/>
      <c r="CGC7" s="201"/>
      <c r="CGD7" s="201"/>
      <c r="CGE7" s="201"/>
      <c r="CGF7" s="201"/>
      <c r="CGG7" s="201"/>
      <c r="CGH7" s="201"/>
      <c r="CGI7" s="201"/>
      <c r="CGJ7" s="201"/>
      <c r="CGK7" s="201"/>
      <c r="CGL7" s="201"/>
      <c r="CGM7" s="201"/>
      <c r="CGN7" s="201"/>
      <c r="CGO7" s="201"/>
      <c r="CGP7" s="201"/>
      <c r="CGQ7" s="201"/>
      <c r="CGR7" s="201"/>
      <c r="CGS7" s="201"/>
      <c r="CGT7" s="201"/>
      <c r="CGU7" s="201"/>
      <c r="CGV7" s="201"/>
      <c r="CGW7" s="201"/>
      <c r="CGX7" s="201"/>
      <c r="CGY7" s="201"/>
      <c r="CGZ7" s="201"/>
      <c r="CHA7" s="201"/>
      <c r="CHB7" s="201"/>
      <c r="CHC7" s="201"/>
      <c r="CHD7" s="201"/>
      <c r="CHE7" s="201"/>
      <c r="CHF7" s="201"/>
      <c r="CHG7" s="201"/>
      <c r="CHH7" s="201"/>
      <c r="CHI7" s="201"/>
      <c r="CHJ7" s="201"/>
      <c r="CHK7" s="201"/>
      <c r="CHL7" s="201"/>
      <c r="CHM7" s="201"/>
      <c r="CHN7" s="201"/>
      <c r="CHO7" s="201"/>
      <c r="CHP7" s="201"/>
      <c r="CHQ7" s="201"/>
      <c r="CHR7" s="201"/>
      <c r="CHS7" s="201"/>
      <c r="CHT7" s="201"/>
      <c r="CHU7" s="201"/>
      <c r="CHV7" s="201"/>
      <c r="CHW7" s="201"/>
      <c r="CHX7" s="201"/>
      <c r="CHY7" s="201"/>
      <c r="CHZ7" s="201"/>
      <c r="CIA7" s="201"/>
      <c r="CIB7" s="201"/>
      <c r="CIC7" s="201"/>
      <c r="CID7" s="201"/>
      <c r="CIE7" s="201"/>
      <c r="CIF7" s="201"/>
      <c r="CIG7" s="201"/>
      <c r="CIH7" s="201"/>
      <c r="CII7" s="201"/>
      <c r="CIJ7" s="201"/>
      <c r="CIK7" s="201"/>
      <c r="CIL7" s="201"/>
      <c r="CIM7" s="201"/>
      <c r="CIN7" s="201"/>
      <c r="CIO7" s="201"/>
      <c r="CIP7" s="201"/>
      <c r="CIQ7" s="201"/>
      <c r="CIR7" s="201"/>
      <c r="CIS7" s="201"/>
      <c r="CIT7" s="201"/>
      <c r="CIU7" s="201"/>
      <c r="CIV7" s="201"/>
      <c r="CIW7" s="201"/>
      <c r="CIX7" s="201"/>
      <c r="CIY7" s="201"/>
      <c r="CIZ7" s="201"/>
      <c r="CJA7" s="201"/>
      <c r="CJB7" s="201"/>
      <c r="CJC7" s="201"/>
      <c r="CJD7" s="201"/>
      <c r="CJE7" s="201"/>
      <c r="CJF7" s="201"/>
      <c r="CJG7" s="201"/>
      <c r="CJH7" s="201"/>
      <c r="CJI7" s="201"/>
      <c r="CJJ7" s="201"/>
      <c r="CJK7" s="201"/>
      <c r="CJL7" s="201"/>
      <c r="CJM7" s="201"/>
      <c r="CJN7" s="201"/>
      <c r="CJO7" s="201"/>
      <c r="CJP7" s="201"/>
      <c r="CJQ7" s="201"/>
      <c r="CJR7" s="201"/>
      <c r="CJS7" s="201"/>
      <c r="CJT7" s="201"/>
      <c r="CJU7" s="201"/>
      <c r="CJV7" s="201"/>
      <c r="CJW7" s="201"/>
      <c r="CJX7" s="201"/>
      <c r="CJY7" s="201"/>
      <c r="CJZ7" s="201"/>
      <c r="CKA7" s="201"/>
      <c r="CKB7" s="201"/>
      <c r="CKC7" s="201"/>
      <c r="CKD7" s="201"/>
      <c r="CKE7" s="201"/>
      <c r="CKF7" s="201"/>
      <c r="CKG7" s="201"/>
      <c r="CKH7" s="201"/>
      <c r="CKI7" s="201"/>
      <c r="CKJ7" s="201"/>
      <c r="CKK7" s="201"/>
      <c r="CKL7" s="201"/>
      <c r="CKM7" s="201"/>
      <c r="CKN7" s="201"/>
      <c r="CKO7" s="201"/>
      <c r="CKP7" s="201"/>
      <c r="CKQ7" s="201"/>
      <c r="CKR7" s="201"/>
      <c r="CKS7" s="201"/>
      <c r="CKT7" s="201"/>
      <c r="CKU7" s="201"/>
      <c r="CKV7" s="201"/>
      <c r="CKW7" s="201"/>
      <c r="CKX7" s="201"/>
      <c r="CKY7" s="201"/>
      <c r="CKZ7" s="201"/>
      <c r="CLA7" s="201"/>
      <c r="CLB7" s="201"/>
      <c r="CLC7" s="201"/>
      <c r="CLD7" s="201"/>
      <c r="CLE7" s="201"/>
      <c r="CLF7" s="201"/>
      <c r="CLG7" s="201"/>
      <c r="CLH7" s="201"/>
      <c r="CLI7" s="201"/>
      <c r="CLJ7" s="201"/>
      <c r="CLK7" s="201"/>
      <c r="CLL7" s="201"/>
      <c r="CLM7" s="201"/>
      <c r="CLN7" s="201"/>
      <c r="CLO7" s="201"/>
      <c r="CLP7" s="201"/>
      <c r="CLQ7" s="201"/>
      <c r="CLR7" s="201"/>
      <c r="CLS7" s="201"/>
      <c r="CLT7" s="201"/>
      <c r="CLU7" s="201"/>
      <c r="CLV7" s="201"/>
      <c r="CLW7" s="201"/>
      <c r="CLX7" s="201"/>
      <c r="CLY7" s="201"/>
      <c r="CLZ7" s="201"/>
      <c r="CMA7" s="201"/>
      <c r="CMB7" s="201"/>
      <c r="CMC7" s="201"/>
      <c r="CMD7" s="201"/>
      <c r="CME7" s="201"/>
      <c r="CMF7" s="201"/>
      <c r="CMG7" s="201"/>
      <c r="CMH7" s="201"/>
      <c r="CMI7" s="201"/>
      <c r="CMJ7" s="201"/>
      <c r="CMK7" s="201"/>
      <c r="CML7" s="201"/>
      <c r="CMM7" s="201"/>
      <c r="CMN7" s="201"/>
      <c r="CMO7" s="201"/>
      <c r="CMP7" s="201"/>
      <c r="CMQ7" s="201"/>
      <c r="CMR7" s="201"/>
      <c r="CMS7" s="201"/>
      <c r="CMT7" s="201"/>
      <c r="CMU7" s="201"/>
      <c r="CMV7" s="201"/>
      <c r="CMW7" s="201"/>
      <c r="CMX7" s="201"/>
      <c r="CMY7" s="201"/>
      <c r="CMZ7" s="201"/>
      <c r="CNA7" s="201"/>
      <c r="CNB7" s="201"/>
      <c r="CNC7" s="201"/>
      <c r="CND7" s="201"/>
      <c r="CNE7" s="201"/>
      <c r="CNF7" s="201"/>
      <c r="CNG7" s="201"/>
      <c r="CNH7" s="201"/>
      <c r="CNI7" s="201"/>
      <c r="CNJ7" s="201"/>
      <c r="CNK7" s="201"/>
      <c r="CNL7" s="201"/>
      <c r="CNM7" s="201"/>
      <c r="CNN7" s="201"/>
      <c r="CNO7" s="201"/>
      <c r="CNP7" s="201"/>
      <c r="CNQ7" s="201"/>
      <c r="CNR7" s="201"/>
      <c r="CNS7" s="201"/>
      <c r="CNT7" s="201"/>
      <c r="CNU7" s="201"/>
      <c r="CNV7" s="201"/>
      <c r="CNW7" s="201"/>
      <c r="CNX7" s="201"/>
      <c r="CNY7" s="201"/>
      <c r="CNZ7" s="201"/>
      <c r="COA7" s="201"/>
      <c r="COB7" s="201"/>
      <c r="COC7" s="201"/>
      <c r="COD7" s="201"/>
      <c r="COE7" s="201"/>
      <c r="COF7" s="201"/>
      <c r="COG7" s="201"/>
      <c r="COH7" s="201"/>
      <c r="COI7" s="201"/>
      <c r="COJ7" s="201"/>
      <c r="COK7" s="201"/>
      <c r="COL7" s="201"/>
      <c r="COM7" s="201"/>
      <c r="CON7" s="201"/>
      <c r="COO7" s="201"/>
      <c r="COP7" s="201"/>
      <c r="COQ7" s="201"/>
      <c r="COR7" s="201"/>
      <c r="COS7" s="201"/>
      <c r="COT7" s="201"/>
      <c r="COU7" s="201"/>
      <c r="COV7" s="201"/>
      <c r="COW7" s="201"/>
      <c r="COX7" s="201"/>
      <c r="COY7" s="201"/>
      <c r="COZ7" s="201"/>
      <c r="CPA7" s="201"/>
      <c r="CPB7" s="201"/>
      <c r="CPC7" s="201"/>
      <c r="CPD7" s="201"/>
      <c r="CPE7" s="201"/>
      <c r="CPF7" s="201"/>
      <c r="CPG7" s="201"/>
      <c r="CPH7" s="201"/>
      <c r="CPI7" s="201"/>
      <c r="CPJ7" s="201"/>
      <c r="CPK7" s="201"/>
      <c r="CPL7" s="201"/>
      <c r="CPM7" s="201"/>
      <c r="CPN7" s="201"/>
      <c r="CPO7" s="201"/>
      <c r="CPP7" s="201"/>
      <c r="CPQ7" s="201"/>
      <c r="CPR7" s="201"/>
      <c r="CPS7" s="201"/>
      <c r="CPT7" s="201"/>
      <c r="CPU7" s="201"/>
      <c r="CPV7" s="201"/>
      <c r="CPW7" s="201"/>
      <c r="CPX7" s="201"/>
      <c r="CPY7" s="201"/>
      <c r="CPZ7" s="201"/>
      <c r="CQA7" s="201"/>
      <c r="CQB7" s="201"/>
      <c r="CQC7" s="201"/>
      <c r="CQD7" s="201"/>
      <c r="CQE7" s="201"/>
      <c r="CQF7" s="201"/>
      <c r="CQG7" s="201"/>
      <c r="CQH7" s="201"/>
      <c r="CQI7" s="201"/>
      <c r="CQJ7" s="201"/>
      <c r="CQK7" s="201"/>
      <c r="CQL7" s="201"/>
      <c r="CQM7" s="201"/>
      <c r="CQN7" s="201"/>
      <c r="CQO7" s="201"/>
      <c r="CQP7" s="201"/>
      <c r="CQQ7" s="201"/>
      <c r="CQR7" s="201"/>
      <c r="CQS7" s="201"/>
      <c r="CQT7" s="201"/>
      <c r="CQU7" s="201"/>
      <c r="CQV7" s="201"/>
      <c r="CQW7" s="201"/>
      <c r="CQX7" s="201"/>
      <c r="CQY7" s="201"/>
      <c r="CQZ7" s="201"/>
      <c r="CRA7" s="201"/>
      <c r="CRB7" s="201"/>
      <c r="CRC7" s="201"/>
      <c r="CRD7" s="201"/>
      <c r="CRE7" s="201"/>
      <c r="CRF7" s="201"/>
      <c r="CRG7" s="201"/>
      <c r="CRH7" s="201"/>
      <c r="CRI7" s="201"/>
      <c r="CRJ7" s="201"/>
      <c r="CRK7" s="201"/>
      <c r="CRL7" s="201"/>
      <c r="CRM7" s="201"/>
      <c r="CRN7" s="201"/>
      <c r="CRO7" s="201"/>
      <c r="CRP7" s="201"/>
      <c r="CRQ7" s="201"/>
      <c r="CRR7" s="201"/>
      <c r="CRS7" s="201"/>
      <c r="CRT7" s="201"/>
      <c r="CRU7" s="201"/>
      <c r="CRV7" s="201"/>
      <c r="CRW7" s="201"/>
      <c r="CRX7" s="201"/>
      <c r="CRY7" s="201"/>
      <c r="CRZ7" s="201"/>
      <c r="CSA7" s="201"/>
      <c r="CSB7" s="201"/>
      <c r="CSC7" s="201"/>
      <c r="CSD7" s="201"/>
      <c r="CSE7" s="201"/>
      <c r="CSF7" s="201"/>
      <c r="CSG7" s="201"/>
      <c r="CSH7" s="201"/>
      <c r="CSI7" s="201"/>
      <c r="CSJ7" s="201"/>
      <c r="CSK7" s="201"/>
      <c r="CSL7" s="201"/>
      <c r="CSM7" s="201"/>
      <c r="CSN7" s="201"/>
      <c r="CSO7" s="201"/>
      <c r="CSP7" s="201"/>
      <c r="CSQ7" s="201"/>
      <c r="CSR7" s="201"/>
      <c r="CSS7" s="201"/>
      <c r="CST7" s="201"/>
      <c r="CSU7" s="201"/>
      <c r="CSV7" s="201"/>
      <c r="CSW7" s="201"/>
      <c r="CSX7" s="201"/>
      <c r="CSY7" s="201"/>
      <c r="CSZ7" s="201"/>
      <c r="CTA7" s="201"/>
      <c r="CTB7" s="201"/>
      <c r="CTC7" s="201"/>
      <c r="CTD7" s="201"/>
      <c r="CTE7" s="201"/>
      <c r="CTF7" s="201"/>
      <c r="CTG7" s="201"/>
      <c r="CTH7" s="201"/>
      <c r="CTI7" s="201"/>
      <c r="CTJ7" s="201"/>
      <c r="CTK7" s="201"/>
      <c r="CTL7" s="201"/>
      <c r="CTM7" s="201"/>
      <c r="CTN7" s="201"/>
      <c r="CTO7" s="201"/>
      <c r="CTP7" s="201"/>
      <c r="CTQ7" s="201"/>
      <c r="CTR7" s="201"/>
      <c r="CTS7" s="201"/>
      <c r="CTT7" s="201"/>
      <c r="CTU7" s="201"/>
      <c r="CTV7" s="201"/>
      <c r="CTW7" s="201"/>
      <c r="CTX7" s="201"/>
      <c r="CTY7" s="201"/>
      <c r="CTZ7" s="201"/>
      <c r="CUA7" s="201"/>
      <c r="CUB7" s="201"/>
      <c r="CUC7" s="201"/>
      <c r="CUD7" s="201"/>
      <c r="CUE7" s="201"/>
      <c r="CUF7" s="201"/>
      <c r="CUG7" s="201"/>
      <c r="CUH7" s="201"/>
      <c r="CUI7" s="201"/>
      <c r="CUJ7" s="201"/>
      <c r="CUK7" s="201"/>
      <c r="CUL7" s="201"/>
      <c r="CUM7" s="201"/>
      <c r="CUN7" s="201"/>
      <c r="CUO7" s="201"/>
      <c r="CUP7" s="201"/>
      <c r="CUQ7" s="201"/>
      <c r="CUR7" s="201"/>
      <c r="CUS7" s="201"/>
      <c r="CUT7" s="201"/>
      <c r="CUU7" s="201"/>
      <c r="CUV7" s="201"/>
      <c r="CUW7" s="201"/>
      <c r="CUX7" s="201"/>
      <c r="CUY7" s="201"/>
      <c r="CUZ7" s="201"/>
      <c r="CVA7" s="201"/>
      <c r="CVB7" s="201"/>
      <c r="CVC7" s="201"/>
      <c r="CVD7" s="201"/>
      <c r="CVE7" s="201"/>
      <c r="CVF7" s="201"/>
      <c r="CVG7" s="201"/>
      <c r="CVH7" s="201"/>
      <c r="CVI7" s="201"/>
      <c r="CVJ7" s="201"/>
      <c r="CVK7" s="201"/>
      <c r="CVL7" s="201"/>
      <c r="CVM7" s="201"/>
      <c r="CVN7" s="201"/>
      <c r="CVO7" s="201"/>
      <c r="CVP7" s="201"/>
      <c r="CVQ7" s="201"/>
      <c r="CVR7" s="201"/>
      <c r="CVS7" s="201"/>
      <c r="CVT7" s="201"/>
      <c r="CVU7" s="201"/>
      <c r="CVV7" s="201"/>
      <c r="CVW7" s="201"/>
      <c r="CVX7" s="201"/>
      <c r="CVY7" s="201"/>
      <c r="CVZ7" s="201"/>
      <c r="CWA7" s="201"/>
      <c r="CWB7" s="201"/>
      <c r="CWC7" s="201"/>
      <c r="CWD7" s="201"/>
      <c r="CWE7" s="201"/>
      <c r="CWF7" s="201"/>
      <c r="CWG7" s="201"/>
      <c r="CWH7" s="201"/>
      <c r="CWI7" s="201"/>
      <c r="CWJ7" s="201"/>
      <c r="CWK7" s="201"/>
      <c r="CWL7" s="201"/>
      <c r="CWM7" s="201"/>
      <c r="CWN7" s="201"/>
      <c r="CWO7" s="201"/>
      <c r="CWP7" s="201"/>
      <c r="CWQ7" s="201"/>
      <c r="CWR7" s="201"/>
      <c r="CWS7" s="201"/>
      <c r="CWT7" s="201"/>
      <c r="CWU7" s="201"/>
      <c r="CWV7" s="201"/>
      <c r="CWW7" s="201"/>
      <c r="CWX7" s="201"/>
      <c r="CWY7" s="201"/>
      <c r="CWZ7" s="201"/>
      <c r="CXA7" s="201"/>
      <c r="CXB7" s="201"/>
      <c r="CXC7" s="201"/>
      <c r="CXD7" s="201"/>
      <c r="CXE7" s="201"/>
      <c r="CXF7" s="201"/>
      <c r="CXG7" s="201"/>
      <c r="CXH7" s="201"/>
      <c r="CXI7" s="201"/>
      <c r="CXJ7" s="201"/>
      <c r="CXK7" s="201"/>
      <c r="CXL7" s="201"/>
      <c r="CXM7" s="201"/>
      <c r="CXN7" s="201"/>
      <c r="CXO7" s="201"/>
      <c r="CXP7" s="201"/>
      <c r="CXQ7" s="201"/>
      <c r="CXR7" s="201"/>
      <c r="CXS7" s="201"/>
      <c r="CXT7" s="201"/>
      <c r="CXU7" s="201"/>
      <c r="CXV7" s="201"/>
      <c r="CXW7" s="201"/>
      <c r="CXX7" s="201"/>
      <c r="CXY7" s="201"/>
      <c r="CXZ7" s="201"/>
      <c r="CYA7" s="201"/>
      <c r="CYB7" s="201"/>
      <c r="CYC7" s="201"/>
      <c r="CYD7" s="201"/>
      <c r="CYE7" s="201"/>
      <c r="CYF7" s="201"/>
      <c r="CYG7" s="201"/>
      <c r="CYH7" s="201"/>
      <c r="CYI7" s="201"/>
      <c r="CYJ7" s="201"/>
      <c r="CYK7" s="201"/>
      <c r="CYL7" s="201"/>
      <c r="CYM7" s="201"/>
      <c r="CYN7" s="201"/>
      <c r="CYO7" s="201"/>
      <c r="CYP7" s="201"/>
      <c r="CYQ7" s="201"/>
      <c r="CYR7" s="201"/>
      <c r="CYS7" s="201"/>
      <c r="CYT7" s="201"/>
      <c r="CYU7" s="201"/>
      <c r="CYV7" s="201"/>
      <c r="CYW7" s="201"/>
      <c r="CYX7" s="201"/>
      <c r="CYY7" s="201"/>
      <c r="CYZ7" s="201"/>
      <c r="CZA7" s="201"/>
      <c r="CZB7" s="201"/>
      <c r="CZC7" s="201"/>
      <c r="CZD7" s="201"/>
      <c r="CZE7" s="201"/>
      <c r="CZF7" s="201"/>
      <c r="CZG7" s="201"/>
      <c r="CZH7" s="201"/>
      <c r="CZI7" s="201"/>
      <c r="CZJ7" s="201"/>
      <c r="CZK7" s="201"/>
      <c r="CZL7" s="201"/>
      <c r="CZM7" s="201"/>
      <c r="CZN7" s="201"/>
      <c r="CZO7" s="201"/>
      <c r="CZP7" s="201"/>
      <c r="CZQ7" s="201"/>
      <c r="CZR7" s="201"/>
      <c r="CZS7" s="201"/>
      <c r="CZT7" s="201"/>
      <c r="CZU7" s="201"/>
      <c r="CZV7" s="201"/>
      <c r="CZW7" s="201"/>
      <c r="CZX7" s="201"/>
      <c r="CZY7" s="201"/>
      <c r="CZZ7" s="201"/>
      <c r="DAA7" s="201"/>
      <c r="DAB7" s="201"/>
      <c r="DAC7" s="201"/>
      <c r="DAD7" s="201"/>
      <c r="DAE7" s="201"/>
      <c r="DAF7" s="201"/>
      <c r="DAG7" s="201"/>
      <c r="DAH7" s="201"/>
      <c r="DAI7" s="201"/>
      <c r="DAJ7" s="201"/>
      <c r="DAK7" s="201"/>
      <c r="DAL7" s="201"/>
      <c r="DAM7" s="201"/>
      <c r="DAN7" s="201"/>
      <c r="DAO7" s="201"/>
      <c r="DAP7" s="201"/>
      <c r="DAQ7" s="201"/>
      <c r="DAR7" s="201"/>
      <c r="DAS7" s="201"/>
      <c r="DAT7" s="201"/>
      <c r="DAU7" s="201"/>
      <c r="DAV7" s="201"/>
      <c r="DAW7" s="201"/>
      <c r="DAX7" s="201"/>
      <c r="DAY7" s="201"/>
      <c r="DAZ7" s="201"/>
      <c r="DBA7" s="201"/>
      <c r="DBB7" s="201"/>
      <c r="DBC7" s="201"/>
      <c r="DBD7" s="201"/>
      <c r="DBE7" s="201"/>
      <c r="DBF7" s="201"/>
      <c r="DBG7" s="201"/>
      <c r="DBH7" s="201"/>
      <c r="DBI7" s="201"/>
      <c r="DBJ7" s="201"/>
      <c r="DBK7" s="201"/>
      <c r="DBL7" s="201"/>
      <c r="DBM7" s="201"/>
      <c r="DBN7" s="201"/>
      <c r="DBO7" s="201"/>
      <c r="DBP7" s="201"/>
      <c r="DBQ7" s="201"/>
      <c r="DBR7" s="201"/>
      <c r="DBS7" s="201"/>
      <c r="DBT7" s="201"/>
      <c r="DBU7" s="201"/>
      <c r="DBV7" s="201"/>
      <c r="DBW7" s="201"/>
      <c r="DBX7" s="201"/>
      <c r="DBY7" s="201"/>
      <c r="DBZ7" s="201"/>
      <c r="DCA7" s="201"/>
      <c r="DCB7" s="201"/>
      <c r="DCC7" s="201"/>
      <c r="DCD7" s="201"/>
      <c r="DCE7" s="201"/>
      <c r="DCF7" s="201"/>
      <c r="DCG7" s="201"/>
      <c r="DCH7" s="201"/>
      <c r="DCI7" s="201"/>
      <c r="DCJ7" s="201"/>
      <c r="DCK7" s="201"/>
      <c r="DCL7" s="201"/>
      <c r="DCM7" s="201"/>
      <c r="DCN7" s="201"/>
      <c r="DCO7" s="201"/>
      <c r="DCP7" s="201"/>
      <c r="DCQ7" s="201"/>
      <c r="DCR7" s="201"/>
      <c r="DCS7" s="201"/>
      <c r="DCT7" s="201"/>
      <c r="DCU7" s="201"/>
      <c r="DCV7" s="201"/>
      <c r="DCW7" s="201"/>
      <c r="DCX7" s="201"/>
      <c r="DCY7" s="201"/>
      <c r="DCZ7" s="201"/>
      <c r="DDA7" s="201"/>
      <c r="DDB7" s="201"/>
      <c r="DDC7" s="201"/>
      <c r="DDD7" s="201"/>
      <c r="DDE7" s="201"/>
      <c r="DDF7" s="201"/>
      <c r="DDG7" s="201"/>
      <c r="DDH7" s="201"/>
      <c r="DDI7" s="201"/>
      <c r="DDJ7" s="201"/>
      <c r="DDK7" s="201"/>
      <c r="DDL7" s="201"/>
      <c r="DDM7" s="201"/>
      <c r="DDN7" s="201"/>
      <c r="DDO7" s="201"/>
      <c r="DDP7" s="201"/>
      <c r="DDQ7" s="201"/>
      <c r="DDR7" s="201"/>
      <c r="DDS7" s="201"/>
      <c r="DDT7" s="201"/>
      <c r="DDU7" s="201"/>
      <c r="DDV7" s="201"/>
      <c r="DDW7" s="201"/>
      <c r="DDX7" s="201"/>
      <c r="DDY7" s="201"/>
      <c r="DDZ7" s="201"/>
      <c r="DEA7" s="201"/>
      <c r="DEB7" s="201"/>
      <c r="DEC7" s="201"/>
      <c r="DED7" s="201"/>
      <c r="DEE7" s="201"/>
      <c r="DEF7" s="201"/>
      <c r="DEG7" s="201"/>
      <c r="DEH7" s="201"/>
      <c r="DEI7" s="201"/>
      <c r="DEJ7" s="201"/>
      <c r="DEK7" s="201"/>
      <c r="DEL7" s="201"/>
      <c r="DEM7" s="201"/>
      <c r="DEN7" s="201"/>
      <c r="DEO7" s="201"/>
      <c r="DEP7" s="201"/>
      <c r="DEQ7" s="201"/>
      <c r="DER7" s="201"/>
      <c r="DES7" s="201"/>
      <c r="DET7" s="201"/>
      <c r="DEU7" s="201"/>
      <c r="DEV7" s="201"/>
      <c r="DEW7" s="201"/>
      <c r="DEX7" s="201"/>
      <c r="DEY7" s="201"/>
      <c r="DEZ7" s="201"/>
      <c r="DFA7" s="201"/>
      <c r="DFB7" s="201"/>
      <c r="DFC7" s="201"/>
      <c r="DFD7" s="201"/>
      <c r="DFE7" s="201"/>
      <c r="DFF7" s="201"/>
      <c r="DFG7" s="201"/>
      <c r="DFH7" s="201"/>
      <c r="DFI7" s="201"/>
      <c r="DFJ7" s="201"/>
      <c r="DFK7" s="201"/>
      <c r="DFL7" s="201"/>
      <c r="DFM7" s="201"/>
      <c r="DFN7" s="201"/>
      <c r="DFO7" s="201"/>
      <c r="DFP7" s="201"/>
      <c r="DFQ7" s="201"/>
      <c r="DFR7" s="201"/>
      <c r="DFS7" s="201"/>
      <c r="DFT7" s="201"/>
      <c r="DFU7" s="201"/>
      <c r="DFV7" s="201"/>
      <c r="DFW7" s="201"/>
      <c r="DFX7" s="201"/>
      <c r="DFY7" s="201"/>
      <c r="DFZ7" s="201"/>
      <c r="DGA7" s="201"/>
      <c r="DGB7" s="201"/>
      <c r="DGC7" s="201"/>
      <c r="DGD7" s="201"/>
      <c r="DGE7" s="201"/>
      <c r="DGF7" s="201"/>
      <c r="DGG7" s="201"/>
      <c r="DGH7" s="201"/>
      <c r="DGI7" s="201"/>
      <c r="DGJ7" s="201"/>
      <c r="DGK7" s="201"/>
      <c r="DGL7" s="201"/>
      <c r="DGM7" s="201"/>
      <c r="DGN7" s="201"/>
      <c r="DGO7" s="201"/>
      <c r="DGP7" s="201"/>
      <c r="DGQ7" s="201"/>
      <c r="DGR7" s="201"/>
      <c r="DGS7" s="201"/>
      <c r="DGT7" s="201"/>
      <c r="DGU7" s="201"/>
      <c r="DGV7" s="201"/>
      <c r="DGW7" s="201"/>
      <c r="DGX7" s="201"/>
      <c r="DGY7" s="201"/>
      <c r="DGZ7" s="201"/>
      <c r="DHA7" s="201"/>
      <c r="DHB7" s="201"/>
      <c r="DHC7" s="201"/>
      <c r="DHD7" s="201"/>
      <c r="DHE7" s="201"/>
      <c r="DHF7" s="201"/>
      <c r="DHG7" s="201"/>
      <c r="DHH7" s="201"/>
      <c r="DHI7" s="201"/>
      <c r="DHJ7" s="201"/>
      <c r="DHK7" s="201"/>
      <c r="DHL7" s="201"/>
      <c r="DHM7" s="201"/>
      <c r="DHN7" s="201"/>
      <c r="DHO7" s="201"/>
      <c r="DHP7" s="201"/>
      <c r="DHQ7" s="201"/>
      <c r="DHR7" s="201"/>
      <c r="DHS7" s="201"/>
      <c r="DHT7" s="201"/>
      <c r="DHU7" s="201"/>
      <c r="DHV7" s="201"/>
      <c r="DHW7" s="201"/>
      <c r="DHX7" s="201"/>
      <c r="DHY7" s="201"/>
      <c r="DHZ7" s="201"/>
      <c r="DIA7" s="201"/>
      <c r="DIB7" s="201"/>
      <c r="DIC7" s="201"/>
      <c r="DID7" s="201"/>
      <c r="DIE7" s="201"/>
      <c r="DIF7" s="201"/>
      <c r="DIG7" s="201"/>
      <c r="DIH7" s="201"/>
      <c r="DII7" s="201"/>
      <c r="DIJ7" s="201"/>
      <c r="DIK7" s="201"/>
      <c r="DIL7" s="201"/>
      <c r="DIM7" s="201"/>
      <c r="DIN7" s="201"/>
      <c r="DIO7" s="201"/>
      <c r="DIP7" s="201"/>
      <c r="DIQ7" s="201"/>
      <c r="DIR7" s="201"/>
      <c r="DIS7" s="201"/>
      <c r="DIT7" s="201"/>
      <c r="DIU7" s="201"/>
      <c r="DIV7" s="201"/>
      <c r="DIW7" s="201"/>
      <c r="DIX7" s="201"/>
      <c r="DIY7" s="201"/>
      <c r="DIZ7" s="201"/>
      <c r="DJA7" s="201"/>
      <c r="DJB7" s="201"/>
      <c r="DJC7" s="201"/>
      <c r="DJD7" s="201"/>
      <c r="DJE7" s="201"/>
      <c r="DJF7" s="201"/>
      <c r="DJG7" s="201"/>
      <c r="DJH7" s="201"/>
      <c r="DJI7" s="201"/>
      <c r="DJJ7" s="201"/>
      <c r="DJK7" s="201"/>
      <c r="DJL7" s="201"/>
      <c r="DJM7" s="201"/>
      <c r="DJN7" s="201"/>
      <c r="DJO7" s="201"/>
      <c r="DJP7" s="201"/>
      <c r="DJQ7" s="201"/>
      <c r="DJR7" s="201"/>
      <c r="DJS7" s="201"/>
      <c r="DJT7" s="201"/>
      <c r="DJU7" s="201"/>
      <c r="DJV7" s="201"/>
      <c r="DJW7" s="201"/>
      <c r="DJX7" s="201"/>
      <c r="DJY7" s="201"/>
      <c r="DJZ7" s="201"/>
      <c r="DKA7" s="201"/>
      <c r="DKB7" s="201"/>
      <c r="DKC7" s="201"/>
      <c r="DKD7" s="201"/>
      <c r="DKE7" s="201"/>
      <c r="DKF7" s="201"/>
      <c r="DKG7" s="201"/>
      <c r="DKH7" s="201"/>
      <c r="DKI7" s="201"/>
      <c r="DKJ7" s="201"/>
      <c r="DKK7" s="201"/>
      <c r="DKL7" s="201"/>
      <c r="DKM7" s="201"/>
      <c r="DKN7" s="201"/>
      <c r="DKO7" s="201"/>
      <c r="DKP7" s="201"/>
      <c r="DKQ7" s="201"/>
      <c r="DKR7" s="201"/>
      <c r="DKS7" s="201"/>
      <c r="DKT7" s="201"/>
      <c r="DKU7" s="201"/>
      <c r="DKV7" s="201"/>
      <c r="DKW7" s="201"/>
      <c r="DKX7" s="201"/>
      <c r="DKY7" s="201"/>
      <c r="DKZ7" s="201"/>
      <c r="DLA7" s="201"/>
      <c r="DLB7" s="201"/>
      <c r="DLC7" s="201"/>
      <c r="DLD7" s="201"/>
      <c r="DLE7" s="201"/>
      <c r="DLF7" s="201"/>
      <c r="DLG7" s="201"/>
      <c r="DLH7" s="201"/>
      <c r="DLI7" s="201"/>
      <c r="DLJ7" s="201"/>
      <c r="DLK7" s="201"/>
      <c r="DLL7" s="201"/>
      <c r="DLM7" s="201"/>
      <c r="DLN7" s="201"/>
      <c r="DLO7" s="201"/>
      <c r="DLP7" s="201"/>
      <c r="DLQ7" s="201"/>
      <c r="DLR7" s="201"/>
      <c r="DLS7" s="201"/>
      <c r="DLT7" s="201"/>
      <c r="DLU7" s="201"/>
      <c r="DLV7" s="201"/>
      <c r="DLW7" s="201"/>
      <c r="DLX7" s="201"/>
      <c r="DLY7" s="201"/>
      <c r="DLZ7" s="201"/>
      <c r="DMA7" s="201"/>
      <c r="DMB7" s="201"/>
      <c r="DMC7" s="201"/>
      <c r="DMD7" s="201"/>
      <c r="DME7" s="201"/>
      <c r="DMF7" s="201"/>
      <c r="DMG7" s="201"/>
      <c r="DMH7" s="201"/>
      <c r="DMI7" s="201"/>
      <c r="DMJ7" s="201"/>
      <c r="DMK7" s="201"/>
      <c r="DML7" s="201"/>
      <c r="DMM7" s="201"/>
      <c r="DMN7" s="201"/>
      <c r="DMO7" s="201"/>
      <c r="DMP7" s="201"/>
      <c r="DMQ7" s="201"/>
      <c r="DMR7" s="201"/>
      <c r="DMS7" s="201"/>
      <c r="DMT7" s="201"/>
      <c r="DMU7" s="201"/>
      <c r="DMV7" s="201"/>
      <c r="DMW7" s="201"/>
      <c r="DMX7" s="201"/>
      <c r="DMY7" s="201"/>
      <c r="DMZ7" s="201"/>
      <c r="DNA7" s="201"/>
      <c r="DNB7" s="201"/>
      <c r="DNC7" s="201"/>
      <c r="DND7" s="201"/>
      <c r="DNE7" s="201"/>
      <c r="DNF7" s="201"/>
      <c r="DNG7" s="201"/>
      <c r="DNH7" s="201"/>
      <c r="DNI7" s="201"/>
      <c r="DNJ7" s="201"/>
      <c r="DNK7" s="201"/>
      <c r="DNL7" s="201"/>
      <c r="DNM7" s="201"/>
      <c r="DNN7" s="201"/>
      <c r="DNO7" s="201"/>
      <c r="DNP7" s="201"/>
      <c r="DNQ7" s="201"/>
      <c r="DNR7" s="201"/>
      <c r="DNS7" s="201"/>
      <c r="DNT7" s="201"/>
      <c r="DNU7" s="201"/>
      <c r="DNV7" s="201"/>
      <c r="DNW7" s="201"/>
      <c r="DNX7" s="201"/>
      <c r="DNY7" s="201"/>
      <c r="DNZ7" s="201"/>
      <c r="DOA7" s="201"/>
      <c r="DOB7" s="201"/>
      <c r="DOC7" s="201"/>
      <c r="DOD7" s="201"/>
      <c r="DOE7" s="201"/>
      <c r="DOF7" s="201"/>
      <c r="DOG7" s="201"/>
      <c r="DOH7" s="201"/>
      <c r="DOI7" s="201"/>
      <c r="DOJ7" s="201"/>
      <c r="DOK7" s="201"/>
      <c r="DOL7" s="201"/>
      <c r="DOM7" s="201"/>
      <c r="DON7" s="201"/>
      <c r="DOO7" s="201"/>
      <c r="DOP7" s="201"/>
      <c r="DOQ7" s="201"/>
      <c r="DOR7" s="201"/>
      <c r="DOS7" s="201"/>
      <c r="DOT7" s="201"/>
      <c r="DOU7" s="201"/>
      <c r="DOV7" s="201"/>
      <c r="DOW7" s="201"/>
      <c r="DOX7" s="201"/>
      <c r="DOY7" s="201"/>
      <c r="DOZ7" s="201"/>
      <c r="DPA7" s="201"/>
      <c r="DPB7" s="201"/>
      <c r="DPC7" s="201"/>
      <c r="DPD7" s="201"/>
      <c r="DPE7" s="201"/>
      <c r="DPF7" s="201"/>
      <c r="DPG7" s="201"/>
      <c r="DPH7" s="201"/>
      <c r="DPI7" s="201"/>
      <c r="DPJ7" s="201"/>
      <c r="DPK7" s="201"/>
      <c r="DPL7" s="201"/>
      <c r="DPM7" s="201"/>
      <c r="DPN7" s="201"/>
      <c r="DPO7" s="201"/>
      <c r="DPP7" s="201"/>
      <c r="DPQ7" s="201"/>
      <c r="DPR7" s="201"/>
      <c r="DPS7" s="201"/>
      <c r="DPT7" s="201"/>
      <c r="DPU7" s="201"/>
      <c r="DPV7" s="201"/>
      <c r="DPW7" s="201"/>
      <c r="DPX7" s="201"/>
      <c r="DPY7" s="201"/>
      <c r="DPZ7" s="201"/>
      <c r="DQA7" s="201"/>
      <c r="DQB7" s="201"/>
      <c r="DQC7" s="201"/>
      <c r="DQD7" s="201"/>
      <c r="DQE7" s="201"/>
      <c r="DQF7" s="201"/>
      <c r="DQG7" s="201"/>
      <c r="DQH7" s="201"/>
      <c r="DQI7" s="201"/>
      <c r="DQJ7" s="201"/>
      <c r="DQK7" s="201"/>
      <c r="DQL7" s="201"/>
      <c r="DQM7" s="201"/>
      <c r="DQN7" s="201"/>
      <c r="DQO7" s="201"/>
      <c r="DQP7" s="201"/>
      <c r="DQQ7" s="201"/>
      <c r="DQR7" s="201"/>
      <c r="DQS7" s="201"/>
      <c r="DQT7" s="201"/>
      <c r="DQU7" s="201"/>
      <c r="DQV7" s="201"/>
      <c r="DQW7" s="201"/>
      <c r="DQX7" s="201"/>
      <c r="DQY7" s="201"/>
      <c r="DQZ7" s="201"/>
      <c r="DRA7" s="201"/>
      <c r="DRB7" s="201"/>
      <c r="DRC7" s="201"/>
      <c r="DRD7" s="201"/>
      <c r="DRE7" s="201"/>
      <c r="DRF7" s="201"/>
      <c r="DRG7" s="201"/>
      <c r="DRH7" s="201"/>
      <c r="DRI7" s="201"/>
      <c r="DRJ7" s="201"/>
      <c r="DRK7" s="201"/>
      <c r="DRL7" s="201"/>
      <c r="DRM7" s="201"/>
      <c r="DRN7" s="201"/>
      <c r="DRO7" s="201"/>
      <c r="DRP7" s="201"/>
      <c r="DRQ7" s="201"/>
      <c r="DRR7" s="201"/>
      <c r="DRS7" s="201"/>
      <c r="DRT7" s="201"/>
      <c r="DRU7" s="201"/>
      <c r="DRV7" s="201"/>
      <c r="DRW7" s="201"/>
      <c r="DRX7" s="201"/>
      <c r="DRY7" s="201"/>
      <c r="DRZ7" s="201"/>
      <c r="DSA7" s="201"/>
      <c r="DSB7" s="201"/>
      <c r="DSC7" s="201"/>
      <c r="DSD7" s="201"/>
      <c r="DSE7" s="201"/>
      <c r="DSF7" s="201"/>
      <c r="DSG7" s="201"/>
      <c r="DSH7" s="201"/>
      <c r="DSI7" s="201"/>
      <c r="DSJ7" s="201"/>
      <c r="DSK7" s="201"/>
      <c r="DSL7" s="201"/>
      <c r="DSM7" s="201"/>
      <c r="DSN7" s="201"/>
      <c r="DSO7" s="201"/>
      <c r="DSP7" s="201"/>
      <c r="DSQ7" s="201"/>
      <c r="DSR7" s="201"/>
      <c r="DSS7" s="201"/>
      <c r="DST7" s="201"/>
      <c r="DSU7" s="201"/>
      <c r="DSV7" s="201"/>
      <c r="DSW7" s="201"/>
      <c r="DSX7" s="201"/>
      <c r="DSY7" s="201"/>
      <c r="DSZ7" s="201"/>
      <c r="DTA7" s="201"/>
      <c r="DTB7" s="201"/>
      <c r="DTC7" s="201"/>
      <c r="DTD7" s="201"/>
      <c r="DTE7" s="201"/>
      <c r="DTF7" s="201"/>
      <c r="DTG7" s="201"/>
      <c r="DTH7" s="201"/>
      <c r="DTI7" s="201"/>
      <c r="DTJ7" s="201"/>
      <c r="DTK7" s="201"/>
      <c r="DTL7" s="201"/>
      <c r="DTM7" s="201"/>
      <c r="DTN7" s="201"/>
      <c r="DTO7" s="201"/>
      <c r="DTP7" s="201"/>
      <c r="DTQ7" s="201"/>
      <c r="DTR7" s="201"/>
      <c r="DTS7" s="201"/>
      <c r="DTT7" s="201"/>
      <c r="DTU7" s="201"/>
      <c r="DTV7" s="201"/>
      <c r="DTW7" s="201"/>
      <c r="DTX7" s="201"/>
      <c r="DTY7" s="201"/>
      <c r="DTZ7" s="201"/>
      <c r="DUA7" s="201"/>
      <c r="DUB7" s="201"/>
      <c r="DUC7" s="201"/>
      <c r="DUD7" s="201"/>
      <c r="DUE7" s="201"/>
      <c r="DUF7" s="201"/>
      <c r="DUG7" s="201"/>
      <c r="DUH7" s="201"/>
      <c r="DUI7" s="201"/>
      <c r="DUJ7" s="201"/>
      <c r="DUK7" s="201"/>
      <c r="DUL7" s="201"/>
      <c r="DUM7" s="201"/>
      <c r="DUN7" s="201"/>
      <c r="DUO7" s="201"/>
      <c r="DUP7" s="201"/>
      <c r="DUQ7" s="201"/>
      <c r="DUR7" s="201"/>
      <c r="DUS7" s="201"/>
      <c r="DUT7" s="201"/>
      <c r="DUU7" s="201"/>
      <c r="DUV7" s="201"/>
      <c r="DUW7" s="201"/>
      <c r="DUX7" s="201"/>
      <c r="DUY7" s="201"/>
      <c r="DUZ7" s="201"/>
      <c r="DVA7" s="201"/>
      <c r="DVB7" s="201"/>
      <c r="DVC7" s="201"/>
      <c r="DVD7" s="201"/>
      <c r="DVE7" s="201"/>
      <c r="DVF7" s="201"/>
      <c r="DVG7" s="201"/>
      <c r="DVH7" s="201"/>
      <c r="DVI7" s="201"/>
      <c r="DVJ7" s="201"/>
      <c r="DVK7" s="201"/>
      <c r="DVL7" s="201"/>
      <c r="DVM7" s="201"/>
      <c r="DVN7" s="201"/>
      <c r="DVO7" s="201"/>
      <c r="DVP7" s="201"/>
      <c r="DVQ7" s="201"/>
      <c r="DVR7" s="201"/>
      <c r="DVS7" s="201"/>
      <c r="DVT7" s="201"/>
      <c r="DVU7" s="201"/>
      <c r="DVV7" s="201"/>
      <c r="DVW7" s="201"/>
      <c r="DVX7" s="201"/>
      <c r="DVY7" s="201"/>
      <c r="DVZ7" s="201"/>
      <c r="DWA7" s="201"/>
      <c r="DWB7" s="201"/>
      <c r="DWC7" s="201"/>
      <c r="DWD7" s="201"/>
      <c r="DWE7" s="201"/>
      <c r="DWF7" s="201"/>
      <c r="DWG7" s="201"/>
      <c r="DWH7" s="201"/>
      <c r="DWI7" s="201"/>
      <c r="DWJ7" s="201"/>
      <c r="DWK7" s="201"/>
      <c r="DWL7" s="201"/>
      <c r="DWM7" s="201"/>
      <c r="DWN7" s="201"/>
      <c r="DWO7" s="201"/>
      <c r="DWP7" s="201"/>
      <c r="DWQ7" s="201"/>
      <c r="DWR7" s="201"/>
      <c r="DWS7" s="201"/>
      <c r="DWT7" s="201"/>
      <c r="DWU7" s="201"/>
      <c r="DWV7" s="201"/>
      <c r="DWW7" s="201"/>
      <c r="DWX7" s="201"/>
      <c r="DWY7" s="201"/>
      <c r="DWZ7" s="201"/>
      <c r="DXA7" s="201"/>
      <c r="DXB7" s="201"/>
      <c r="DXC7" s="201"/>
      <c r="DXD7" s="201"/>
      <c r="DXE7" s="201"/>
      <c r="DXF7" s="201"/>
      <c r="DXG7" s="201"/>
      <c r="DXH7" s="201"/>
      <c r="DXI7" s="201"/>
      <c r="DXJ7" s="201"/>
      <c r="DXK7" s="201"/>
      <c r="DXL7" s="201"/>
      <c r="DXM7" s="201"/>
      <c r="DXN7" s="201"/>
      <c r="DXO7" s="201"/>
      <c r="DXP7" s="201"/>
      <c r="DXQ7" s="201"/>
      <c r="DXR7" s="201"/>
      <c r="DXS7" s="201"/>
      <c r="DXT7" s="201"/>
      <c r="DXU7" s="201"/>
      <c r="DXV7" s="201"/>
      <c r="DXW7" s="201"/>
      <c r="DXX7" s="201"/>
      <c r="DXY7" s="201"/>
      <c r="DXZ7" s="201"/>
      <c r="DYA7" s="201"/>
      <c r="DYB7" s="201"/>
      <c r="DYC7" s="201"/>
      <c r="DYD7" s="201"/>
      <c r="DYE7" s="201"/>
      <c r="DYF7" s="201"/>
      <c r="DYG7" s="201"/>
      <c r="DYH7" s="201"/>
      <c r="DYI7" s="201"/>
      <c r="DYJ7" s="201"/>
      <c r="DYK7" s="201"/>
      <c r="DYL7" s="201"/>
      <c r="DYM7" s="201"/>
      <c r="DYN7" s="201"/>
      <c r="DYO7" s="201"/>
      <c r="DYP7" s="201"/>
      <c r="DYQ7" s="201"/>
      <c r="DYR7" s="201"/>
      <c r="DYS7" s="201"/>
      <c r="DYT7" s="201"/>
      <c r="DYU7" s="201"/>
      <c r="DYV7" s="201"/>
      <c r="DYW7" s="201"/>
      <c r="DYX7" s="201"/>
      <c r="DYY7" s="201"/>
      <c r="DYZ7" s="201"/>
      <c r="DZA7" s="201"/>
      <c r="DZB7" s="201"/>
      <c r="DZC7" s="201"/>
      <c r="DZD7" s="201"/>
      <c r="DZE7" s="201"/>
      <c r="DZF7" s="201"/>
      <c r="DZG7" s="201"/>
      <c r="DZH7" s="201"/>
      <c r="DZI7" s="201"/>
      <c r="DZJ7" s="201"/>
      <c r="DZK7" s="201"/>
      <c r="DZL7" s="201"/>
      <c r="DZM7" s="201"/>
      <c r="DZN7" s="201"/>
      <c r="DZO7" s="201"/>
      <c r="DZP7" s="201"/>
      <c r="DZQ7" s="201"/>
      <c r="DZR7" s="201"/>
      <c r="DZS7" s="201"/>
      <c r="DZT7" s="201"/>
      <c r="DZU7" s="201"/>
      <c r="DZV7" s="201"/>
      <c r="DZW7" s="201"/>
      <c r="DZX7" s="201"/>
      <c r="DZY7" s="201"/>
      <c r="DZZ7" s="201"/>
      <c r="EAA7" s="201"/>
      <c r="EAB7" s="201"/>
      <c r="EAC7" s="201"/>
      <c r="EAD7" s="201"/>
      <c r="EAE7" s="201"/>
      <c r="EAF7" s="201"/>
      <c r="EAG7" s="201"/>
      <c r="EAH7" s="201"/>
      <c r="EAI7" s="201"/>
      <c r="EAJ7" s="201"/>
      <c r="EAK7" s="201"/>
      <c r="EAL7" s="201"/>
      <c r="EAM7" s="201"/>
      <c r="EAN7" s="201"/>
      <c r="EAO7" s="201"/>
      <c r="EAP7" s="201"/>
      <c r="EAQ7" s="201"/>
      <c r="EAR7" s="201"/>
      <c r="EAS7" s="201"/>
      <c r="EAT7" s="201"/>
      <c r="EAU7" s="201"/>
      <c r="EAV7" s="201"/>
      <c r="EAW7" s="201"/>
      <c r="EAX7" s="201"/>
      <c r="EAY7" s="201"/>
      <c r="EAZ7" s="201"/>
      <c r="EBA7" s="201"/>
      <c r="EBB7" s="201"/>
      <c r="EBC7" s="201"/>
      <c r="EBD7" s="201"/>
      <c r="EBE7" s="201"/>
      <c r="EBF7" s="201"/>
      <c r="EBG7" s="201"/>
      <c r="EBH7" s="201"/>
      <c r="EBI7" s="201"/>
      <c r="EBJ7" s="201"/>
      <c r="EBK7" s="201"/>
      <c r="EBL7" s="201"/>
      <c r="EBM7" s="201"/>
      <c r="EBN7" s="201"/>
      <c r="EBO7" s="201"/>
      <c r="EBP7" s="201"/>
      <c r="EBQ7" s="201"/>
      <c r="EBR7" s="201"/>
      <c r="EBS7" s="201"/>
      <c r="EBT7" s="201"/>
      <c r="EBU7" s="201"/>
      <c r="EBV7" s="201"/>
      <c r="EBW7" s="201"/>
      <c r="EBX7" s="201"/>
      <c r="EBY7" s="201"/>
      <c r="EBZ7" s="201"/>
      <c r="ECA7" s="201"/>
      <c r="ECB7" s="201"/>
      <c r="ECC7" s="201"/>
      <c r="ECD7" s="201"/>
      <c r="ECE7" s="201"/>
      <c r="ECF7" s="201"/>
      <c r="ECG7" s="201"/>
      <c r="ECH7" s="201"/>
      <c r="ECI7" s="201"/>
      <c r="ECJ7" s="201"/>
      <c r="ECK7" s="201"/>
      <c r="ECL7" s="201"/>
      <c r="ECM7" s="201"/>
      <c r="ECN7" s="201"/>
      <c r="ECO7" s="201"/>
      <c r="ECP7" s="201"/>
      <c r="ECQ7" s="201"/>
      <c r="ECR7" s="201"/>
      <c r="ECS7" s="201"/>
      <c r="ECT7" s="201"/>
      <c r="ECU7" s="201"/>
      <c r="ECV7" s="201"/>
      <c r="ECW7" s="201"/>
      <c r="ECX7" s="201"/>
      <c r="ECY7" s="201"/>
      <c r="ECZ7" s="201"/>
      <c r="EDA7" s="201"/>
      <c r="EDB7" s="201"/>
      <c r="EDC7" s="201"/>
      <c r="EDD7" s="201"/>
      <c r="EDE7" s="201"/>
      <c r="EDF7" s="201"/>
      <c r="EDG7" s="201"/>
      <c r="EDH7" s="201"/>
      <c r="EDI7" s="201"/>
      <c r="EDJ7" s="201"/>
      <c r="EDK7" s="201"/>
      <c r="EDL7" s="201"/>
      <c r="EDM7" s="201"/>
      <c r="EDN7" s="201"/>
      <c r="EDO7" s="201"/>
      <c r="EDP7" s="201"/>
      <c r="EDQ7" s="201"/>
      <c r="EDR7" s="201"/>
      <c r="EDS7" s="201"/>
      <c r="EDT7" s="201"/>
      <c r="EDU7" s="201"/>
      <c r="EDV7" s="201"/>
      <c r="EDW7" s="201"/>
      <c r="EDX7" s="201"/>
      <c r="EDY7" s="201"/>
      <c r="EDZ7" s="201"/>
      <c r="EEA7" s="201"/>
      <c r="EEB7" s="201"/>
      <c r="EEC7" s="201"/>
      <c r="EED7" s="201"/>
      <c r="EEE7" s="201"/>
      <c r="EEF7" s="201"/>
      <c r="EEG7" s="201"/>
      <c r="EEH7" s="201"/>
      <c r="EEI7" s="201"/>
      <c r="EEJ7" s="201"/>
      <c r="EEK7" s="201"/>
      <c r="EEL7" s="201"/>
      <c r="EEM7" s="201"/>
      <c r="EEN7" s="201"/>
      <c r="EEO7" s="201"/>
      <c r="EEP7" s="201"/>
      <c r="EEQ7" s="201"/>
      <c r="EER7" s="201"/>
      <c r="EES7" s="201"/>
      <c r="EET7" s="201"/>
      <c r="EEU7" s="201"/>
      <c r="EEV7" s="201"/>
      <c r="EEW7" s="201"/>
      <c r="EEX7" s="201"/>
      <c r="EEY7" s="201"/>
      <c r="EEZ7" s="201"/>
      <c r="EFA7" s="201"/>
      <c r="EFB7" s="201"/>
      <c r="EFC7" s="201"/>
      <c r="EFD7" s="201"/>
      <c r="EFE7" s="201"/>
      <c r="EFF7" s="201"/>
      <c r="EFG7" s="201"/>
      <c r="EFH7" s="201"/>
      <c r="EFI7" s="201"/>
      <c r="EFJ7" s="201"/>
      <c r="EFK7" s="201"/>
      <c r="EFL7" s="201"/>
      <c r="EFM7" s="201"/>
      <c r="EFN7" s="201"/>
      <c r="EFO7" s="201"/>
      <c r="EFP7" s="201"/>
      <c r="EFQ7" s="201"/>
      <c r="EFR7" s="201"/>
      <c r="EFS7" s="201"/>
      <c r="EFT7" s="201"/>
      <c r="EFU7" s="201"/>
      <c r="EFV7" s="201"/>
      <c r="EFW7" s="201"/>
      <c r="EFX7" s="201"/>
      <c r="EFY7" s="201"/>
      <c r="EFZ7" s="201"/>
      <c r="EGA7" s="201"/>
      <c r="EGB7" s="201"/>
      <c r="EGC7" s="201"/>
      <c r="EGD7" s="201"/>
      <c r="EGE7" s="201"/>
      <c r="EGF7" s="201"/>
      <c r="EGG7" s="201"/>
      <c r="EGH7" s="201"/>
      <c r="EGI7" s="201"/>
      <c r="EGJ7" s="201"/>
      <c r="EGK7" s="201"/>
      <c r="EGL7" s="201"/>
      <c r="EGM7" s="201"/>
      <c r="EGN7" s="201"/>
      <c r="EGO7" s="201"/>
      <c r="EGP7" s="201"/>
      <c r="EGQ7" s="201"/>
      <c r="EGR7" s="201"/>
      <c r="EGS7" s="201"/>
      <c r="EGT7" s="201"/>
      <c r="EGU7" s="201"/>
      <c r="EGV7" s="201"/>
      <c r="EGW7" s="201"/>
      <c r="EGX7" s="201"/>
      <c r="EGY7" s="201"/>
      <c r="EGZ7" s="201"/>
      <c r="EHA7" s="201"/>
      <c r="EHB7" s="201"/>
      <c r="EHC7" s="201"/>
      <c r="EHD7" s="201"/>
      <c r="EHE7" s="201"/>
      <c r="EHF7" s="201"/>
      <c r="EHG7" s="201"/>
      <c r="EHH7" s="201"/>
      <c r="EHI7" s="201"/>
      <c r="EHJ7" s="201"/>
      <c r="EHK7" s="201"/>
      <c r="EHL7" s="201"/>
      <c r="EHM7" s="201"/>
      <c r="EHN7" s="201"/>
      <c r="EHO7" s="201"/>
      <c r="EHP7" s="201"/>
      <c r="EHQ7" s="201"/>
      <c r="EHR7" s="201"/>
      <c r="EHS7" s="201"/>
      <c r="EHT7" s="201"/>
      <c r="EHU7" s="201"/>
      <c r="EHV7" s="201"/>
      <c r="EHW7" s="201"/>
      <c r="EHX7" s="201"/>
      <c r="EHY7" s="201"/>
      <c r="EHZ7" s="201"/>
      <c r="EIA7" s="201"/>
      <c r="EIB7" s="201"/>
      <c r="EIC7" s="201"/>
      <c r="EID7" s="201"/>
      <c r="EIE7" s="201"/>
      <c r="EIF7" s="201"/>
      <c r="EIG7" s="201"/>
      <c r="EIH7" s="201"/>
      <c r="EII7" s="201"/>
      <c r="EIJ7" s="201"/>
      <c r="EIK7" s="201"/>
      <c r="EIL7" s="201"/>
      <c r="EIM7" s="201"/>
      <c r="EIN7" s="201"/>
      <c r="EIO7" s="201"/>
      <c r="EIP7" s="201"/>
      <c r="EIQ7" s="201"/>
      <c r="EIR7" s="201"/>
      <c r="EIS7" s="201"/>
      <c r="EIT7" s="201"/>
      <c r="EIU7" s="201"/>
      <c r="EIV7" s="201"/>
      <c r="EIW7" s="201"/>
      <c r="EIX7" s="201"/>
      <c r="EIY7" s="201"/>
      <c r="EIZ7" s="201"/>
      <c r="EJA7" s="201"/>
      <c r="EJB7" s="201"/>
      <c r="EJC7" s="201"/>
      <c r="EJD7" s="201"/>
      <c r="EJE7" s="201"/>
      <c r="EJF7" s="201"/>
      <c r="EJG7" s="201"/>
      <c r="EJH7" s="201"/>
      <c r="EJI7" s="201"/>
      <c r="EJJ7" s="201"/>
      <c r="EJK7" s="201"/>
      <c r="EJL7" s="201"/>
      <c r="EJM7" s="201"/>
      <c r="EJN7" s="201"/>
      <c r="EJO7" s="201"/>
      <c r="EJP7" s="201"/>
      <c r="EJQ7" s="201"/>
      <c r="EJR7" s="201"/>
      <c r="EJS7" s="201"/>
      <c r="EJT7" s="201"/>
      <c r="EJU7" s="201"/>
      <c r="EJV7" s="201"/>
      <c r="EJW7" s="201"/>
      <c r="EJX7" s="201"/>
      <c r="EJY7" s="201"/>
      <c r="EJZ7" s="201"/>
      <c r="EKA7" s="201"/>
      <c r="EKB7" s="201"/>
      <c r="EKC7" s="201"/>
      <c r="EKD7" s="201"/>
      <c r="EKE7" s="201"/>
      <c r="EKF7" s="201"/>
      <c r="EKG7" s="201"/>
      <c r="EKH7" s="201"/>
      <c r="EKI7" s="201"/>
      <c r="EKJ7" s="201"/>
      <c r="EKK7" s="201"/>
      <c r="EKL7" s="201"/>
      <c r="EKM7" s="201"/>
      <c r="EKN7" s="201"/>
      <c r="EKO7" s="201"/>
      <c r="EKP7" s="201"/>
      <c r="EKQ7" s="201"/>
      <c r="EKR7" s="201"/>
      <c r="EKS7" s="201"/>
      <c r="EKT7" s="201"/>
      <c r="EKU7" s="201"/>
      <c r="EKV7" s="201"/>
      <c r="EKW7" s="201"/>
      <c r="EKX7" s="201"/>
      <c r="EKY7" s="201"/>
      <c r="EKZ7" s="201"/>
      <c r="ELA7" s="201"/>
      <c r="ELB7" s="201"/>
      <c r="ELC7" s="201"/>
      <c r="ELD7" s="201"/>
      <c r="ELE7" s="201"/>
      <c r="ELF7" s="201"/>
      <c r="ELG7" s="201"/>
      <c r="ELH7" s="201"/>
      <c r="ELI7" s="201"/>
      <c r="ELJ7" s="201"/>
      <c r="ELK7" s="201"/>
      <c r="ELL7" s="201"/>
      <c r="ELM7" s="201"/>
      <c r="ELN7" s="201"/>
      <c r="ELO7" s="201"/>
      <c r="ELP7" s="201"/>
      <c r="ELQ7" s="201"/>
      <c r="ELR7" s="201"/>
      <c r="ELS7" s="201"/>
      <c r="ELT7" s="201"/>
      <c r="ELU7" s="201"/>
      <c r="ELV7" s="201"/>
      <c r="ELW7" s="201"/>
      <c r="ELX7" s="201"/>
      <c r="ELY7" s="201"/>
      <c r="ELZ7" s="201"/>
      <c r="EMA7" s="201"/>
      <c r="EMB7" s="201"/>
      <c r="EMC7" s="201"/>
      <c r="EMD7" s="201"/>
      <c r="EME7" s="201"/>
      <c r="EMF7" s="201"/>
      <c r="EMG7" s="201"/>
      <c r="EMH7" s="201"/>
      <c r="EMI7" s="201"/>
      <c r="EMJ7" s="201"/>
      <c r="EMK7" s="201"/>
      <c r="EML7" s="201"/>
      <c r="EMM7" s="201"/>
      <c r="EMN7" s="201"/>
      <c r="EMO7" s="201"/>
      <c r="EMP7" s="201"/>
      <c r="EMQ7" s="201"/>
      <c r="EMR7" s="201"/>
      <c r="EMS7" s="201"/>
      <c r="EMT7" s="201"/>
      <c r="EMU7" s="201"/>
      <c r="EMV7" s="201"/>
      <c r="EMW7" s="201"/>
      <c r="EMX7" s="201"/>
      <c r="EMY7" s="201"/>
      <c r="EMZ7" s="201"/>
      <c r="ENA7" s="201"/>
      <c r="ENB7" s="201"/>
      <c r="ENC7" s="201"/>
      <c r="END7" s="201"/>
      <c r="ENE7" s="201"/>
      <c r="ENF7" s="201"/>
      <c r="ENG7" s="201"/>
      <c r="ENH7" s="201"/>
      <c r="ENI7" s="201"/>
      <c r="ENJ7" s="201"/>
      <c r="ENK7" s="201"/>
      <c r="ENL7" s="201"/>
      <c r="ENM7" s="201"/>
      <c r="ENN7" s="201"/>
      <c r="ENO7" s="201"/>
      <c r="ENP7" s="201"/>
      <c r="ENQ7" s="201"/>
      <c r="ENR7" s="201"/>
      <c r="ENS7" s="201"/>
      <c r="ENT7" s="201"/>
      <c r="ENU7" s="201"/>
      <c r="ENV7" s="201"/>
      <c r="ENW7" s="201"/>
      <c r="ENX7" s="201"/>
      <c r="ENY7" s="201"/>
      <c r="ENZ7" s="201"/>
      <c r="EOA7" s="201"/>
      <c r="EOB7" s="201"/>
      <c r="EOC7" s="201"/>
      <c r="EOD7" s="201"/>
      <c r="EOE7" s="201"/>
      <c r="EOF7" s="201"/>
      <c r="EOG7" s="201"/>
      <c r="EOH7" s="201"/>
      <c r="EOI7" s="201"/>
      <c r="EOJ7" s="201"/>
      <c r="EOK7" s="201"/>
      <c r="EOL7" s="201"/>
      <c r="EOM7" s="201"/>
      <c r="EON7" s="201"/>
      <c r="EOO7" s="201"/>
      <c r="EOP7" s="201"/>
      <c r="EOQ7" s="201"/>
      <c r="EOR7" s="201"/>
      <c r="EOS7" s="201"/>
      <c r="EOT7" s="201"/>
      <c r="EOU7" s="201"/>
      <c r="EOV7" s="201"/>
      <c r="EOW7" s="201"/>
      <c r="EOX7" s="201"/>
      <c r="EOY7" s="201"/>
      <c r="EOZ7" s="201"/>
      <c r="EPA7" s="201"/>
      <c r="EPB7" s="201"/>
      <c r="EPC7" s="201"/>
      <c r="EPD7" s="201"/>
      <c r="EPE7" s="201"/>
      <c r="EPF7" s="201"/>
      <c r="EPG7" s="201"/>
      <c r="EPH7" s="201"/>
      <c r="EPI7" s="201"/>
      <c r="EPJ7" s="201"/>
      <c r="EPK7" s="201"/>
      <c r="EPL7" s="201"/>
      <c r="EPM7" s="201"/>
      <c r="EPN7" s="201"/>
      <c r="EPO7" s="201"/>
      <c r="EPP7" s="201"/>
      <c r="EPQ7" s="201"/>
      <c r="EPR7" s="201"/>
      <c r="EPS7" s="201"/>
      <c r="EPT7" s="201"/>
      <c r="EPU7" s="201"/>
      <c r="EPV7" s="201"/>
      <c r="EPW7" s="201"/>
      <c r="EPX7" s="201"/>
      <c r="EPY7" s="201"/>
      <c r="EPZ7" s="201"/>
      <c r="EQA7" s="201"/>
      <c r="EQB7" s="201"/>
      <c r="EQC7" s="201"/>
      <c r="EQD7" s="201"/>
      <c r="EQE7" s="201"/>
      <c r="EQF7" s="201"/>
      <c r="EQG7" s="201"/>
      <c r="EQH7" s="201"/>
      <c r="EQI7" s="201"/>
      <c r="EQJ7" s="201"/>
      <c r="EQK7" s="201"/>
      <c r="EQL7" s="201"/>
      <c r="EQM7" s="201"/>
      <c r="EQN7" s="201"/>
      <c r="EQO7" s="201"/>
      <c r="EQP7" s="201"/>
      <c r="EQQ7" s="201"/>
      <c r="EQR7" s="201"/>
      <c r="EQS7" s="201"/>
      <c r="EQT7" s="201"/>
      <c r="EQU7" s="201"/>
      <c r="EQV7" s="201"/>
      <c r="EQW7" s="201"/>
      <c r="EQX7" s="201"/>
      <c r="EQY7" s="201"/>
      <c r="EQZ7" s="201"/>
      <c r="ERA7" s="201"/>
      <c r="ERB7" s="201"/>
      <c r="ERC7" s="201"/>
      <c r="ERD7" s="201"/>
      <c r="ERE7" s="201"/>
      <c r="ERF7" s="201"/>
      <c r="ERG7" s="201"/>
      <c r="ERH7" s="201"/>
      <c r="ERI7" s="201"/>
      <c r="ERJ7" s="201"/>
      <c r="ERK7" s="201"/>
      <c r="ERL7" s="201"/>
      <c r="ERM7" s="201"/>
      <c r="ERN7" s="201"/>
      <c r="ERO7" s="201"/>
      <c r="ERP7" s="201"/>
      <c r="ERQ7" s="201"/>
      <c r="ERR7" s="201"/>
      <c r="ERS7" s="201"/>
      <c r="ERT7" s="201"/>
      <c r="ERU7" s="201"/>
      <c r="ERV7" s="201"/>
      <c r="ERW7" s="201"/>
      <c r="ERX7" s="201"/>
      <c r="ERY7" s="201"/>
      <c r="ERZ7" s="201"/>
      <c r="ESA7" s="201"/>
      <c r="ESB7" s="201"/>
      <c r="ESC7" s="201"/>
      <c r="ESD7" s="201"/>
      <c r="ESE7" s="201"/>
      <c r="ESF7" s="201"/>
      <c r="ESG7" s="201"/>
      <c r="ESH7" s="201"/>
      <c r="ESI7" s="201"/>
      <c r="ESJ7" s="201"/>
      <c r="ESK7" s="201"/>
      <c r="ESL7" s="201"/>
      <c r="ESM7" s="201"/>
      <c r="ESN7" s="201"/>
      <c r="ESO7" s="201"/>
      <c r="ESP7" s="201"/>
      <c r="ESQ7" s="201"/>
      <c r="ESR7" s="201"/>
      <c r="ESS7" s="201"/>
      <c r="EST7" s="201"/>
      <c r="ESU7" s="201"/>
      <c r="ESV7" s="201"/>
      <c r="ESW7" s="201"/>
      <c r="ESX7" s="201"/>
      <c r="ESY7" s="201"/>
      <c r="ESZ7" s="201"/>
      <c r="ETA7" s="201"/>
      <c r="ETB7" s="201"/>
      <c r="ETC7" s="201"/>
      <c r="ETD7" s="201"/>
      <c r="ETE7" s="201"/>
      <c r="ETF7" s="201"/>
      <c r="ETG7" s="201"/>
      <c r="ETH7" s="201"/>
      <c r="ETI7" s="201"/>
      <c r="ETJ7" s="201"/>
      <c r="ETK7" s="201"/>
      <c r="ETL7" s="201"/>
      <c r="ETM7" s="201"/>
      <c r="ETN7" s="201"/>
      <c r="ETO7" s="201"/>
      <c r="ETP7" s="201"/>
      <c r="ETQ7" s="201"/>
      <c r="ETR7" s="201"/>
      <c r="ETS7" s="201"/>
      <c r="ETT7" s="201"/>
      <c r="ETU7" s="201"/>
      <c r="ETV7" s="201"/>
      <c r="ETW7" s="201"/>
      <c r="ETX7" s="201"/>
      <c r="ETY7" s="201"/>
      <c r="ETZ7" s="201"/>
      <c r="EUA7" s="201"/>
      <c r="EUB7" s="201"/>
      <c r="EUC7" s="201"/>
      <c r="EUD7" s="201"/>
      <c r="EUE7" s="201"/>
      <c r="EUF7" s="201"/>
      <c r="EUG7" s="201"/>
      <c r="EUH7" s="201"/>
      <c r="EUI7" s="201"/>
      <c r="EUJ7" s="201"/>
      <c r="EUK7" s="201"/>
      <c r="EUL7" s="201"/>
      <c r="EUM7" s="201"/>
      <c r="EUN7" s="201"/>
      <c r="EUO7" s="201"/>
      <c r="EUP7" s="201"/>
      <c r="EUQ7" s="201"/>
      <c r="EUR7" s="201"/>
      <c r="EUS7" s="201"/>
      <c r="EUT7" s="201"/>
      <c r="EUU7" s="201"/>
      <c r="EUV7" s="201"/>
      <c r="EUW7" s="201"/>
      <c r="EUX7" s="201"/>
      <c r="EUY7" s="201"/>
      <c r="EUZ7" s="201"/>
      <c r="EVA7" s="201"/>
      <c r="EVB7" s="201"/>
      <c r="EVC7" s="201"/>
      <c r="EVD7" s="201"/>
      <c r="EVE7" s="201"/>
      <c r="EVF7" s="201"/>
      <c r="EVG7" s="201"/>
      <c r="EVH7" s="201"/>
      <c r="EVI7" s="201"/>
      <c r="EVJ7" s="201"/>
      <c r="EVK7" s="201"/>
      <c r="EVL7" s="201"/>
      <c r="EVM7" s="201"/>
      <c r="EVN7" s="201"/>
      <c r="EVO7" s="201"/>
      <c r="EVP7" s="201"/>
      <c r="EVQ7" s="201"/>
      <c r="EVR7" s="201"/>
      <c r="EVS7" s="201"/>
      <c r="EVT7" s="201"/>
      <c r="EVU7" s="201"/>
      <c r="EVV7" s="201"/>
      <c r="EVW7" s="201"/>
      <c r="EVX7" s="201"/>
      <c r="EVY7" s="201"/>
      <c r="EVZ7" s="201"/>
      <c r="EWA7" s="201"/>
      <c r="EWB7" s="201"/>
      <c r="EWC7" s="201"/>
      <c r="EWD7" s="201"/>
      <c r="EWE7" s="201"/>
      <c r="EWF7" s="201"/>
      <c r="EWG7" s="201"/>
      <c r="EWH7" s="201"/>
      <c r="EWI7" s="201"/>
      <c r="EWJ7" s="201"/>
      <c r="EWK7" s="201"/>
      <c r="EWL7" s="201"/>
      <c r="EWM7" s="201"/>
      <c r="EWN7" s="201"/>
      <c r="EWO7" s="201"/>
      <c r="EWP7" s="201"/>
      <c r="EWQ7" s="201"/>
      <c r="EWR7" s="201"/>
      <c r="EWS7" s="201"/>
      <c r="EWT7" s="201"/>
      <c r="EWU7" s="201"/>
      <c r="EWV7" s="201"/>
      <c r="EWW7" s="201"/>
      <c r="EWX7" s="201"/>
      <c r="EWY7" s="201"/>
      <c r="EWZ7" s="201"/>
      <c r="EXA7" s="201"/>
      <c r="EXB7" s="201"/>
      <c r="EXC7" s="201"/>
      <c r="EXD7" s="201"/>
      <c r="EXE7" s="201"/>
      <c r="EXF7" s="201"/>
      <c r="EXG7" s="201"/>
      <c r="EXH7" s="201"/>
      <c r="EXI7" s="201"/>
      <c r="EXJ7" s="201"/>
      <c r="EXK7" s="201"/>
      <c r="EXL7" s="201"/>
      <c r="EXM7" s="201"/>
      <c r="EXN7" s="201"/>
      <c r="EXO7" s="201"/>
      <c r="EXP7" s="201"/>
      <c r="EXQ7" s="201"/>
      <c r="EXR7" s="201"/>
      <c r="EXS7" s="201"/>
      <c r="EXT7" s="201"/>
      <c r="EXU7" s="201"/>
      <c r="EXV7" s="201"/>
      <c r="EXW7" s="201"/>
      <c r="EXX7" s="201"/>
      <c r="EXY7" s="201"/>
      <c r="EXZ7" s="201"/>
      <c r="EYA7" s="201"/>
      <c r="EYB7" s="201"/>
      <c r="EYC7" s="201"/>
      <c r="EYD7" s="201"/>
      <c r="EYE7" s="201"/>
      <c r="EYF7" s="201"/>
      <c r="EYG7" s="201"/>
      <c r="EYH7" s="201"/>
      <c r="EYI7" s="201"/>
      <c r="EYJ7" s="201"/>
      <c r="EYK7" s="201"/>
      <c r="EYL7" s="201"/>
      <c r="EYM7" s="201"/>
      <c r="EYN7" s="201"/>
      <c r="EYO7" s="201"/>
      <c r="EYP7" s="201"/>
      <c r="EYQ7" s="201"/>
      <c r="EYR7" s="201"/>
      <c r="EYS7" s="201"/>
      <c r="EYT7" s="201"/>
      <c r="EYU7" s="201"/>
      <c r="EYV7" s="201"/>
      <c r="EYW7" s="201"/>
      <c r="EYX7" s="201"/>
      <c r="EYY7" s="201"/>
      <c r="EYZ7" s="201"/>
      <c r="EZA7" s="201"/>
      <c r="EZB7" s="201"/>
      <c r="EZC7" s="201"/>
      <c r="EZD7" s="201"/>
      <c r="EZE7" s="201"/>
      <c r="EZF7" s="201"/>
      <c r="EZG7" s="201"/>
      <c r="EZH7" s="201"/>
      <c r="EZI7" s="201"/>
      <c r="EZJ7" s="201"/>
      <c r="EZK7" s="201"/>
      <c r="EZL7" s="201"/>
      <c r="EZM7" s="201"/>
      <c r="EZN7" s="201"/>
      <c r="EZO7" s="201"/>
      <c r="EZP7" s="201"/>
      <c r="EZQ7" s="201"/>
      <c r="EZR7" s="201"/>
      <c r="EZS7" s="201"/>
      <c r="EZT7" s="201"/>
      <c r="EZU7" s="201"/>
      <c r="EZV7" s="201"/>
      <c r="EZW7" s="201"/>
      <c r="EZX7" s="201"/>
      <c r="EZY7" s="201"/>
      <c r="EZZ7" s="201"/>
      <c r="FAA7" s="201"/>
      <c r="FAB7" s="201"/>
      <c r="FAC7" s="201"/>
      <c r="FAD7" s="201"/>
      <c r="FAE7" s="201"/>
      <c r="FAF7" s="201"/>
      <c r="FAG7" s="201"/>
      <c r="FAH7" s="201"/>
      <c r="FAI7" s="201"/>
      <c r="FAJ7" s="201"/>
      <c r="FAK7" s="201"/>
      <c r="FAL7" s="201"/>
      <c r="FAM7" s="201"/>
      <c r="FAN7" s="201"/>
      <c r="FAO7" s="201"/>
      <c r="FAP7" s="201"/>
      <c r="FAQ7" s="201"/>
      <c r="FAR7" s="201"/>
      <c r="FAS7" s="201"/>
      <c r="FAT7" s="201"/>
      <c r="FAU7" s="201"/>
      <c r="FAV7" s="201"/>
      <c r="FAW7" s="201"/>
      <c r="FAX7" s="201"/>
      <c r="FAY7" s="201"/>
      <c r="FAZ7" s="201"/>
      <c r="FBA7" s="201"/>
      <c r="FBB7" s="201"/>
      <c r="FBC7" s="201"/>
      <c r="FBD7" s="201"/>
      <c r="FBE7" s="201"/>
      <c r="FBF7" s="201"/>
      <c r="FBG7" s="201"/>
      <c r="FBH7" s="201"/>
      <c r="FBI7" s="201"/>
      <c r="FBJ7" s="201"/>
      <c r="FBK7" s="201"/>
      <c r="FBL7" s="201"/>
      <c r="FBM7" s="201"/>
      <c r="FBN7" s="201"/>
      <c r="FBO7" s="201"/>
      <c r="FBP7" s="201"/>
      <c r="FBQ7" s="201"/>
      <c r="FBR7" s="201"/>
      <c r="FBS7" s="201"/>
      <c r="FBT7" s="201"/>
      <c r="FBU7" s="201"/>
      <c r="FBV7" s="201"/>
      <c r="FBW7" s="201"/>
      <c r="FBX7" s="201"/>
      <c r="FBY7" s="201"/>
      <c r="FBZ7" s="201"/>
      <c r="FCA7" s="201"/>
      <c r="FCB7" s="201"/>
      <c r="FCC7" s="201"/>
      <c r="FCD7" s="201"/>
      <c r="FCE7" s="201"/>
      <c r="FCF7" s="201"/>
      <c r="FCG7" s="201"/>
      <c r="FCH7" s="201"/>
      <c r="FCI7" s="201"/>
      <c r="FCJ7" s="201"/>
      <c r="FCK7" s="201"/>
      <c r="FCL7" s="201"/>
      <c r="FCM7" s="201"/>
      <c r="FCN7" s="201"/>
      <c r="FCO7" s="201"/>
      <c r="FCP7" s="201"/>
      <c r="FCQ7" s="201"/>
      <c r="FCR7" s="201"/>
      <c r="FCS7" s="201"/>
      <c r="FCT7" s="201"/>
      <c r="FCU7" s="201"/>
      <c r="FCV7" s="201"/>
      <c r="FCW7" s="201"/>
      <c r="FCX7" s="201"/>
      <c r="FCY7" s="201"/>
      <c r="FCZ7" s="201"/>
      <c r="FDA7" s="201"/>
      <c r="FDB7" s="201"/>
      <c r="FDC7" s="201"/>
      <c r="FDD7" s="201"/>
      <c r="FDE7" s="201"/>
      <c r="FDF7" s="201"/>
      <c r="FDG7" s="201"/>
      <c r="FDH7" s="201"/>
      <c r="FDI7" s="201"/>
      <c r="FDJ7" s="201"/>
      <c r="FDK7" s="201"/>
      <c r="FDL7" s="201"/>
      <c r="FDM7" s="201"/>
      <c r="FDN7" s="201"/>
      <c r="FDO7" s="201"/>
      <c r="FDP7" s="201"/>
      <c r="FDQ7" s="201"/>
      <c r="FDR7" s="201"/>
      <c r="FDS7" s="201"/>
      <c r="FDT7" s="201"/>
      <c r="FDU7" s="201"/>
      <c r="FDV7" s="201"/>
      <c r="FDW7" s="201"/>
      <c r="FDX7" s="201"/>
      <c r="FDY7" s="201"/>
      <c r="FDZ7" s="201"/>
      <c r="FEA7" s="201"/>
      <c r="FEB7" s="201"/>
      <c r="FEC7" s="201"/>
      <c r="FED7" s="201"/>
      <c r="FEE7" s="201"/>
      <c r="FEF7" s="201"/>
      <c r="FEG7" s="201"/>
      <c r="FEH7" s="201"/>
      <c r="FEI7" s="201"/>
      <c r="FEJ7" s="201"/>
      <c r="FEK7" s="201"/>
      <c r="FEL7" s="201"/>
      <c r="FEM7" s="201"/>
      <c r="FEN7" s="201"/>
      <c r="FEO7" s="201"/>
      <c r="FEP7" s="201"/>
      <c r="FEQ7" s="201"/>
      <c r="FER7" s="201"/>
      <c r="FES7" s="201"/>
      <c r="FET7" s="201"/>
      <c r="FEU7" s="201"/>
      <c r="FEV7" s="201"/>
      <c r="FEW7" s="201"/>
      <c r="FEX7" s="201"/>
      <c r="FEY7" s="201"/>
      <c r="FEZ7" s="201"/>
      <c r="FFA7" s="201"/>
      <c r="FFB7" s="201"/>
      <c r="FFC7" s="201"/>
      <c r="FFD7" s="201"/>
      <c r="FFE7" s="201"/>
      <c r="FFF7" s="201"/>
      <c r="FFG7" s="201"/>
      <c r="FFH7" s="201"/>
      <c r="FFI7" s="201"/>
      <c r="FFJ7" s="201"/>
      <c r="FFK7" s="201"/>
      <c r="FFL7" s="201"/>
      <c r="FFM7" s="201"/>
      <c r="FFN7" s="201"/>
      <c r="FFO7" s="201"/>
      <c r="FFP7" s="201"/>
      <c r="FFQ7" s="201"/>
      <c r="FFR7" s="201"/>
      <c r="FFS7" s="201"/>
      <c r="FFT7" s="201"/>
      <c r="FFU7" s="201"/>
      <c r="FFV7" s="201"/>
      <c r="FFW7" s="201"/>
      <c r="FFX7" s="201"/>
      <c r="FFY7" s="201"/>
      <c r="FFZ7" s="201"/>
      <c r="FGA7" s="201"/>
      <c r="FGB7" s="201"/>
      <c r="FGC7" s="201"/>
      <c r="FGD7" s="201"/>
      <c r="FGE7" s="201"/>
      <c r="FGF7" s="201"/>
      <c r="FGG7" s="201"/>
      <c r="FGH7" s="201"/>
      <c r="FGI7" s="201"/>
      <c r="FGJ7" s="201"/>
      <c r="FGK7" s="201"/>
      <c r="FGL7" s="201"/>
      <c r="FGM7" s="201"/>
      <c r="FGN7" s="201"/>
      <c r="FGO7" s="201"/>
      <c r="FGP7" s="201"/>
      <c r="FGQ7" s="201"/>
      <c r="FGR7" s="201"/>
      <c r="FGS7" s="201"/>
      <c r="FGT7" s="201"/>
      <c r="FGU7" s="201"/>
      <c r="FGV7" s="201"/>
      <c r="FGW7" s="201"/>
      <c r="FGX7" s="201"/>
      <c r="FGY7" s="201"/>
      <c r="FGZ7" s="201"/>
      <c r="FHA7" s="201"/>
      <c r="FHB7" s="201"/>
      <c r="FHC7" s="201"/>
      <c r="FHD7" s="201"/>
      <c r="FHE7" s="201"/>
      <c r="FHF7" s="201"/>
      <c r="FHG7" s="201"/>
      <c r="FHH7" s="201"/>
      <c r="FHI7" s="201"/>
      <c r="FHJ7" s="201"/>
      <c r="FHK7" s="201"/>
      <c r="FHL7" s="201"/>
      <c r="FHM7" s="201"/>
      <c r="FHN7" s="201"/>
      <c r="FHO7" s="201"/>
      <c r="FHP7" s="201"/>
      <c r="FHQ7" s="201"/>
      <c r="FHR7" s="201"/>
      <c r="FHS7" s="201"/>
      <c r="FHT7" s="201"/>
      <c r="FHU7" s="201"/>
      <c r="FHV7" s="201"/>
      <c r="FHW7" s="201"/>
      <c r="FHX7" s="201"/>
      <c r="FHY7" s="201"/>
      <c r="FHZ7" s="201"/>
      <c r="FIA7" s="201"/>
      <c r="FIB7" s="201"/>
      <c r="FIC7" s="201"/>
      <c r="FID7" s="201"/>
      <c r="FIE7" s="201"/>
      <c r="FIF7" s="201"/>
      <c r="FIG7" s="201"/>
      <c r="FIH7" s="201"/>
      <c r="FII7" s="201"/>
      <c r="FIJ7" s="201"/>
      <c r="FIK7" s="201"/>
      <c r="FIL7" s="201"/>
      <c r="FIM7" s="201"/>
      <c r="FIN7" s="201"/>
      <c r="FIO7" s="201"/>
      <c r="FIP7" s="201"/>
      <c r="FIQ7" s="201"/>
      <c r="FIR7" s="201"/>
      <c r="FIS7" s="201"/>
      <c r="FIT7" s="201"/>
      <c r="FIU7" s="201"/>
      <c r="FIV7" s="201"/>
      <c r="FIW7" s="201"/>
      <c r="FIX7" s="201"/>
      <c r="FIY7" s="201"/>
      <c r="FIZ7" s="201"/>
      <c r="FJA7" s="201"/>
      <c r="FJB7" s="201"/>
      <c r="FJC7" s="201"/>
      <c r="FJD7" s="201"/>
      <c r="FJE7" s="201"/>
      <c r="FJF7" s="201"/>
      <c r="FJG7" s="201"/>
      <c r="FJH7" s="201"/>
      <c r="FJI7" s="201"/>
      <c r="FJJ7" s="201"/>
      <c r="FJK7" s="201"/>
      <c r="FJL7" s="201"/>
      <c r="FJM7" s="201"/>
      <c r="FJN7" s="201"/>
      <c r="FJO7" s="201"/>
      <c r="FJP7" s="201"/>
      <c r="FJQ7" s="201"/>
      <c r="FJR7" s="201"/>
      <c r="FJS7" s="201"/>
      <c r="FJT7" s="201"/>
      <c r="FJU7" s="201"/>
      <c r="FJV7" s="201"/>
      <c r="FJW7" s="201"/>
      <c r="FJX7" s="201"/>
      <c r="FJY7" s="201"/>
      <c r="FJZ7" s="201"/>
      <c r="FKA7" s="201"/>
      <c r="FKB7" s="201"/>
      <c r="FKC7" s="201"/>
      <c r="FKD7" s="201"/>
      <c r="FKE7" s="201"/>
      <c r="FKF7" s="201"/>
      <c r="FKG7" s="201"/>
      <c r="FKH7" s="201"/>
      <c r="FKI7" s="201"/>
      <c r="FKJ7" s="201"/>
      <c r="FKK7" s="201"/>
      <c r="FKL7" s="201"/>
      <c r="FKM7" s="201"/>
      <c r="FKN7" s="201"/>
      <c r="FKO7" s="201"/>
      <c r="FKP7" s="201"/>
      <c r="FKQ7" s="201"/>
      <c r="FKR7" s="201"/>
      <c r="FKS7" s="201"/>
      <c r="FKT7" s="201"/>
      <c r="FKU7" s="201"/>
      <c r="FKV7" s="201"/>
      <c r="FKW7" s="201"/>
      <c r="FKX7" s="201"/>
      <c r="FKY7" s="201"/>
      <c r="FKZ7" s="201"/>
      <c r="FLA7" s="201"/>
      <c r="FLB7" s="201"/>
      <c r="FLC7" s="201"/>
      <c r="FLD7" s="201"/>
      <c r="FLE7" s="201"/>
      <c r="FLF7" s="201"/>
      <c r="FLG7" s="201"/>
      <c r="FLH7" s="201"/>
      <c r="FLI7" s="201"/>
      <c r="FLJ7" s="201"/>
      <c r="FLK7" s="201"/>
      <c r="FLL7" s="201"/>
      <c r="FLM7" s="201"/>
      <c r="FLN7" s="201"/>
      <c r="FLO7" s="201"/>
      <c r="FLP7" s="201"/>
      <c r="FLQ7" s="201"/>
      <c r="FLR7" s="201"/>
      <c r="FLS7" s="201"/>
      <c r="FLT7" s="201"/>
      <c r="FLU7" s="201"/>
      <c r="FLV7" s="201"/>
      <c r="FLW7" s="201"/>
      <c r="FLX7" s="201"/>
      <c r="FLY7" s="201"/>
      <c r="FLZ7" s="201"/>
      <c r="FMA7" s="201"/>
      <c r="FMB7" s="201"/>
      <c r="FMC7" s="201"/>
      <c r="FMD7" s="201"/>
      <c r="FME7" s="201"/>
      <c r="FMF7" s="201"/>
      <c r="FMG7" s="201"/>
      <c r="FMH7" s="201"/>
      <c r="FMI7" s="201"/>
      <c r="FMJ7" s="201"/>
      <c r="FMK7" s="201"/>
      <c r="FML7" s="201"/>
      <c r="FMM7" s="201"/>
      <c r="FMN7" s="201"/>
      <c r="FMO7" s="201"/>
      <c r="FMP7" s="201"/>
      <c r="FMQ7" s="201"/>
      <c r="FMR7" s="201"/>
      <c r="FMS7" s="201"/>
      <c r="FMT7" s="201"/>
      <c r="FMU7" s="201"/>
      <c r="FMV7" s="201"/>
      <c r="FMW7" s="201"/>
      <c r="FMX7" s="201"/>
      <c r="FMY7" s="201"/>
      <c r="FMZ7" s="201"/>
      <c r="FNA7" s="201"/>
      <c r="FNB7" s="201"/>
      <c r="FNC7" s="201"/>
      <c r="FND7" s="201"/>
      <c r="FNE7" s="201"/>
      <c r="FNF7" s="201"/>
      <c r="FNG7" s="201"/>
      <c r="FNH7" s="201"/>
      <c r="FNI7" s="201"/>
      <c r="FNJ7" s="201"/>
      <c r="FNK7" s="201"/>
      <c r="FNL7" s="201"/>
      <c r="FNM7" s="201"/>
      <c r="FNN7" s="201"/>
      <c r="FNO7" s="201"/>
      <c r="FNP7" s="201"/>
      <c r="FNQ7" s="201"/>
      <c r="FNR7" s="201"/>
      <c r="FNS7" s="201"/>
      <c r="FNT7" s="201"/>
      <c r="FNU7" s="201"/>
      <c r="FNV7" s="201"/>
      <c r="FNW7" s="201"/>
      <c r="FNX7" s="201"/>
      <c r="FNY7" s="201"/>
      <c r="FNZ7" s="201"/>
      <c r="FOA7" s="201"/>
      <c r="FOB7" s="201"/>
      <c r="FOC7" s="201"/>
      <c r="FOD7" s="201"/>
      <c r="FOE7" s="201"/>
      <c r="FOF7" s="201"/>
      <c r="FOG7" s="201"/>
      <c r="FOH7" s="201"/>
      <c r="FOI7" s="201"/>
      <c r="FOJ7" s="201"/>
      <c r="FOK7" s="201"/>
      <c r="FOL7" s="201"/>
      <c r="FOM7" s="201"/>
      <c r="FON7" s="201"/>
      <c r="FOO7" s="201"/>
      <c r="FOP7" s="201"/>
      <c r="FOQ7" s="201"/>
      <c r="FOR7" s="201"/>
      <c r="FOS7" s="201"/>
      <c r="FOT7" s="201"/>
      <c r="FOU7" s="201"/>
      <c r="FOV7" s="201"/>
      <c r="FOW7" s="201"/>
      <c r="FOX7" s="201"/>
      <c r="FOY7" s="201"/>
      <c r="FOZ7" s="201"/>
      <c r="FPA7" s="201"/>
      <c r="FPB7" s="201"/>
      <c r="FPC7" s="201"/>
      <c r="FPD7" s="201"/>
      <c r="FPE7" s="201"/>
      <c r="FPF7" s="201"/>
      <c r="FPG7" s="201"/>
      <c r="FPH7" s="201"/>
      <c r="FPI7" s="201"/>
      <c r="FPJ7" s="201"/>
      <c r="FPK7" s="201"/>
      <c r="FPL7" s="201"/>
      <c r="FPM7" s="201"/>
      <c r="FPN7" s="201"/>
      <c r="FPO7" s="201"/>
      <c r="FPP7" s="201"/>
      <c r="FPQ7" s="201"/>
      <c r="FPR7" s="201"/>
      <c r="FPS7" s="201"/>
      <c r="FPT7" s="201"/>
      <c r="FPU7" s="201"/>
      <c r="FPV7" s="201"/>
      <c r="FPW7" s="201"/>
      <c r="FPX7" s="201"/>
      <c r="FPY7" s="201"/>
      <c r="FPZ7" s="201"/>
      <c r="FQA7" s="201"/>
      <c r="FQB7" s="201"/>
      <c r="FQC7" s="201"/>
      <c r="FQD7" s="201"/>
      <c r="FQE7" s="201"/>
      <c r="FQF7" s="201"/>
      <c r="FQG7" s="201"/>
      <c r="FQH7" s="201"/>
      <c r="FQI7" s="201"/>
      <c r="FQJ7" s="201"/>
      <c r="FQK7" s="201"/>
      <c r="FQL7" s="201"/>
      <c r="FQM7" s="201"/>
      <c r="FQN7" s="201"/>
      <c r="FQO7" s="201"/>
      <c r="FQP7" s="201"/>
      <c r="FQQ7" s="201"/>
      <c r="FQR7" s="201"/>
      <c r="FQS7" s="201"/>
      <c r="FQT7" s="201"/>
      <c r="FQU7" s="201"/>
      <c r="FQV7" s="201"/>
      <c r="FQW7" s="201"/>
      <c r="FQX7" s="201"/>
      <c r="FQY7" s="201"/>
      <c r="FQZ7" s="201"/>
      <c r="FRA7" s="201"/>
      <c r="FRB7" s="201"/>
      <c r="FRC7" s="201"/>
      <c r="FRD7" s="201"/>
      <c r="FRE7" s="201"/>
      <c r="FRF7" s="201"/>
      <c r="FRG7" s="201"/>
      <c r="FRH7" s="201"/>
      <c r="FRI7" s="201"/>
      <c r="FRJ7" s="201"/>
      <c r="FRK7" s="201"/>
      <c r="FRL7" s="201"/>
      <c r="FRM7" s="201"/>
      <c r="FRN7" s="201"/>
      <c r="FRO7" s="201"/>
      <c r="FRP7" s="201"/>
      <c r="FRQ7" s="201"/>
      <c r="FRR7" s="201"/>
      <c r="FRS7" s="201"/>
      <c r="FRT7" s="201"/>
      <c r="FRU7" s="201"/>
      <c r="FRV7" s="201"/>
      <c r="FRW7" s="201"/>
      <c r="FRX7" s="201"/>
      <c r="FRY7" s="201"/>
      <c r="FRZ7" s="201"/>
      <c r="FSA7" s="201"/>
      <c r="FSB7" s="201"/>
      <c r="FSC7" s="201"/>
      <c r="FSD7" s="201"/>
      <c r="FSE7" s="201"/>
      <c r="FSF7" s="201"/>
      <c r="FSG7" s="201"/>
      <c r="FSH7" s="201"/>
      <c r="FSI7" s="201"/>
      <c r="FSJ7" s="201"/>
      <c r="FSK7" s="201"/>
      <c r="FSL7" s="201"/>
      <c r="FSM7" s="201"/>
      <c r="FSN7" s="201"/>
      <c r="FSO7" s="201"/>
      <c r="FSP7" s="201"/>
      <c r="FSQ7" s="201"/>
      <c r="FSR7" s="201"/>
      <c r="FSS7" s="201"/>
      <c r="FST7" s="201"/>
      <c r="FSU7" s="201"/>
      <c r="FSV7" s="201"/>
      <c r="FSW7" s="201"/>
      <c r="FSX7" s="201"/>
      <c r="FSY7" s="201"/>
      <c r="FSZ7" s="201"/>
      <c r="FTA7" s="201"/>
      <c r="FTB7" s="201"/>
      <c r="FTC7" s="201"/>
      <c r="FTD7" s="201"/>
      <c r="FTE7" s="201"/>
      <c r="FTF7" s="201"/>
      <c r="FTG7" s="201"/>
      <c r="FTH7" s="201"/>
      <c r="FTI7" s="201"/>
      <c r="FTJ7" s="201"/>
      <c r="FTK7" s="201"/>
      <c r="FTL7" s="201"/>
      <c r="FTM7" s="201"/>
      <c r="FTN7" s="201"/>
      <c r="FTO7" s="201"/>
      <c r="FTP7" s="201"/>
      <c r="FTQ7" s="201"/>
      <c r="FTR7" s="201"/>
      <c r="FTS7" s="201"/>
      <c r="FTT7" s="201"/>
      <c r="FTU7" s="201"/>
      <c r="FTV7" s="201"/>
      <c r="FTW7" s="201"/>
      <c r="FTX7" s="201"/>
      <c r="FTY7" s="201"/>
      <c r="FTZ7" s="201"/>
      <c r="FUA7" s="201"/>
      <c r="FUB7" s="201"/>
      <c r="FUC7" s="201"/>
      <c r="FUD7" s="201"/>
      <c r="FUE7" s="201"/>
      <c r="FUF7" s="201"/>
      <c r="FUG7" s="201"/>
      <c r="FUH7" s="201"/>
      <c r="FUI7" s="201"/>
      <c r="FUJ7" s="201"/>
      <c r="FUK7" s="201"/>
      <c r="FUL7" s="201"/>
      <c r="FUM7" s="201"/>
      <c r="FUN7" s="201"/>
      <c r="FUO7" s="201"/>
      <c r="FUP7" s="201"/>
      <c r="FUQ7" s="201"/>
      <c r="FUR7" s="201"/>
      <c r="FUS7" s="201"/>
      <c r="FUT7" s="201"/>
      <c r="FUU7" s="201"/>
      <c r="FUV7" s="201"/>
      <c r="FUW7" s="201"/>
      <c r="FUX7" s="201"/>
      <c r="FUY7" s="201"/>
      <c r="FUZ7" s="201"/>
      <c r="FVA7" s="201"/>
      <c r="FVB7" s="201"/>
      <c r="FVC7" s="201"/>
      <c r="FVD7" s="201"/>
      <c r="FVE7" s="201"/>
      <c r="FVF7" s="201"/>
      <c r="FVG7" s="201"/>
      <c r="FVH7" s="201"/>
      <c r="FVI7" s="201"/>
      <c r="FVJ7" s="201"/>
      <c r="FVK7" s="201"/>
      <c r="FVL7" s="201"/>
      <c r="FVM7" s="201"/>
      <c r="FVN7" s="201"/>
      <c r="FVO7" s="201"/>
      <c r="FVP7" s="201"/>
      <c r="FVQ7" s="201"/>
      <c r="FVR7" s="201"/>
      <c r="FVS7" s="201"/>
      <c r="FVT7" s="201"/>
      <c r="FVU7" s="201"/>
      <c r="FVV7" s="201"/>
      <c r="FVW7" s="201"/>
      <c r="FVX7" s="201"/>
      <c r="FVY7" s="201"/>
      <c r="FVZ7" s="201"/>
      <c r="FWA7" s="201"/>
      <c r="FWB7" s="201"/>
      <c r="FWC7" s="201"/>
      <c r="FWD7" s="201"/>
      <c r="FWE7" s="201"/>
      <c r="FWF7" s="201"/>
      <c r="FWG7" s="201"/>
      <c r="FWH7" s="201"/>
      <c r="FWI7" s="201"/>
      <c r="FWJ7" s="201"/>
      <c r="FWK7" s="201"/>
      <c r="FWL7" s="201"/>
      <c r="FWM7" s="201"/>
      <c r="FWN7" s="201"/>
      <c r="FWO7" s="201"/>
      <c r="FWP7" s="201"/>
      <c r="FWQ7" s="201"/>
      <c r="FWR7" s="201"/>
      <c r="FWS7" s="201"/>
      <c r="FWT7" s="201"/>
      <c r="FWU7" s="201"/>
      <c r="FWV7" s="201"/>
      <c r="FWW7" s="201"/>
      <c r="FWX7" s="201"/>
      <c r="FWY7" s="201"/>
      <c r="FWZ7" s="201"/>
      <c r="FXA7" s="201"/>
      <c r="FXB7" s="201"/>
      <c r="FXC7" s="201"/>
      <c r="FXD7" s="201"/>
      <c r="FXE7" s="201"/>
      <c r="FXF7" s="201"/>
      <c r="FXG7" s="201"/>
      <c r="FXH7" s="201"/>
      <c r="FXI7" s="201"/>
      <c r="FXJ7" s="201"/>
      <c r="FXK7" s="201"/>
      <c r="FXL7" s="201"/>
      <c r="FXM7" s="201"/>
      <c r="FXN7" s="201"/>
      <c r="FXO7" s="201"/>
      <c r="FXP7" s="201"/>
      <c r="FXQ7" s="201"/>
      <c r="FXR7" s="201"/>
      <c r="FXS7" s="201"/>
      <c r="FXT7" s="201"/>
      <c r="FXU7" s="201"/>
      <c r="FXV7" s="201"/>
      <c r="FXW7" s="201"/>
      <c r="FXX7" s="201"/>
      <c r="FXY7" s="201"/>
      <c r="FXZ7" s="201"/>
      <c r="FYA7" s="201"/>
      <c r="FYB7" s="201"/>
      <c r="FYC7" s="201"/>
      <c r="FYD7" s="201"/>
      <c r="FYE7" s="201"/>
      <c r="FYF7" s="201"/>
      <c r="FYG7" s="201"/>
      <c r="FYH7" s="201"/>
      <c r="FYI7" s="201"/>
      <c r="FYJ7" s="201"/>
      <c r="FYK7" s="201"/>
      <c r="FYL7" s="201"/>
      <c r="FYM7" s="201"/>
      <c r="FYN7" s="201"/>
      <c r="FYO7" s="201"/>
      <c r="FYP7" s="201"/>
      <c r="FYQ7" s="201"/>
      <c r="FYR7" s="201"/>
      <c r="FYS7" s="201"/>
      <c r="FYT7" s="201"/>
      <c r="FYU7" s="201"/>
      <c r="FYV7" s="201"/>
      <c r="FYW7" s="201"/>
      <c r="FYX7" s="201"/>
      <c r="FYY7" s="201"/>
      <c r="FYZ7" s="201"/>
      <c r="FZA7" s="201"/>
      <c r="FZB7" s="201"/>
      <c r="FZC7" s="201"/>
      <c r="FZD7" s="201"/>
      <c r="FZE7" s="201"/>
      <c r="FZF7" s="201"/>
      <c r="FZG7" s="201"/>
      <c r="FZH7" s="201"/>
      <c r="FZI7" s="201"/>
      <c r="FZJ7" s="201"/>
      <c r="FZK7" s="201"/>
      <c r="FZL7" s="201"/>
      <c r="FZM7" s="201"/>
      <c r="FZN7" s="201"/>
      <c r="FZO7" s="201"/>
      <c r="FZP7" s="201"/>
      <c r="FZQ7" s="201"/>
      <c r="FZR7" s="201"/>
      <c r="FZS7" s="201"/>
      <c r="FZT7" s="201"/>
      <c r="FZU7" s="201"/>
      <c r="FZV7" s="201"/>
      <c r="FZW7" s="201"/>
      <c r="FZX7" s="201"/>
      <c r="FZY7" s="201"/>
      <c r="FZZ7" s="201"/>
      <c r="GAA7" s="201"/>
      <c r="GAB7" s="201"/>
      <c r="GAC7" s="201"/>
      <c r="GAD7" s="201"/>
      <c r="GAE7" s="201"/>
      <c r="GAF7" s="201"/>
      <c r="GAG7" s="201"/>
      <c r="GAH7" s="201"/>
      <c r="GAI7" s="201"/>
      <c r="GAJ7" s="201"/>
      <c r="GAK7" s="201"/>
      <c r="GAL7" s="201"/>
      <c r="GAM7" s="201"/>
      <c r="GAN7" s="201"/>
      <c r="GAO7" s="201"/>
      <c r="GAP7" s="201"/>
      <c r="GAQ7" s="201"/>
      <c r="GAR7" s="201"/>
      <c r="GAS7" s="201"/>
      <c r="GAT7" s="201"/>
      <c r="GAU7" s="201"/>
      <c r="GAV7" s="201"/>
      <c r="GAW7" s="201"/>
      <c r="GAX7" s="201"/>
      <c r="GAY7" s="201"/>
      <c r="GAZ7" s="201"/>
      <c r="GBA7" s="201"/>
      <c r="GBB7" s="201"/>
      <c r="GBC7" s="201"/>
      <c r="GBD7" s="201"/>
      <c r="GBE7" s="201"/>
      <c r="GBF7" s="201"/>
      <c r="GBG7" s="201"/>
      <c r="GBH7" s="201"/>
      <c r="GBI7" s="201"/>
      <c r="GBJ7" s="201"/>
      <c r="GBK7" s="201"/>
      <c r="GBL7" s="201"/>
      <c r="GBM7" s="201"/>
      <c r="GBN7" s="201"/>
      <c r="GBO7" s="201"/>
      <c r="GBP7" s="201"/>
      <c r="GBQ7" s="201"/>
      <c r="GBR7" s="201"/>
      <c r="GBS7" s="201"/>
      <c r="GBT7" s="201"/>
      <c r="GBU7" s="201"/>
      <c r="GBV7" s="201"/>
      <c r="GBW7" s="201"/>
      <c r="GBX7" s="201"/>
      <c r="GBY7" s="201"/>
      <c r="GBZ7" s="201"/>
      <c r="GCA7" s="201"/>
      <c r="GCB7" s="201"/>
      <c r="GCC7" s="201"/>
      <c r="GCD7" s="201"/>
      <c r="GCE7" s="201"/>
      <c r="GCF7" s="201"/>
      <c r="GCG7" s="201"/>
      <c r="GCH7" s="201"/>
      <c r="GCI7" s="201"/>
      <c r="GCJ7" s="201"/>
      <c r="GCK7" s="201"/>
      <c r="GCL7" s="201"/>
      <c r="GCM7" s="201"/>
      <c r="GCN7" s="201"/>
      <c r="GCO7" s="201"/>
      <c r="GCP7" s="201"/>
      <c r="GCQ7" s="201"/>
      <c r="GCR7" s="201"/>
      <c r="GCS7" s="201"/>
      <c r="GCT7" s="201"/>
      <c r="GCU7" s="201"/>
      <c r="GCV7" s="201"/>
      <c r="GCW7" s="201"/>
      <c r="GCX7" s="201"/>
      <c r="GCY7" s="201"/>
      <c r="GCZ7" s="201"/>
      <c r="GDA7" s="201"/>
      <c r="GDB7" s="201"/>
      <c r="GDC7" s="201"/>
      <c r="GDD7" s="201"/>
      <c r="GDE7" s="201"/>
      <c r="GDF7" s="201"/>
      <c r="GDG7" s="201"/>
      <c r="GDH7" s="201"/>
      <c r="GDI7" s="201"/>
      <c r="GDJ7" s="201"/>
      <c r="GDK7" s="201"/>
      <c r="GDL7" s="201"/>
      <c r="GDM7" s="201"/>
      <c r="GDN7" s="201"/>
      <c r="GDO7" s="201"/>
      <c r="GDP7" s="201"/>
      <c r="GDQ7" s="201"/>
      <c r="GDR7" s="201"/>
      <c r="GDS7" s="201"/>
      <c r="GDT7" s="201"/>
      <c r="GDU7" s="201"/>
      <c r="GDV7" s="201"/>
      <c r="GDW7" s="201"/>
      <c r="GDX7" s="201"/>
      <c r="GDY7" s="201"/>
      <c r="GDZ7" s="201"/>
      <c r="GEA7" s="201"/>
      <c r="GEB7" s="201"/>
      <c r="GEC7" s="201"/>
      <c r="GED7" s="201"/>
      <c r="GEE7" s="201"/>
      <c r="GEF7" s="201"/>
      <c r="GEG7" s="201"/>
      <c r="GEH7" s="201"/>
      <c r="GEI7" s="201"/>
      <c r="GEJ7" s="201"/>
      <c r="GEK7" s="201"/>
      <c r="GEL7" s="201"/>
      <c r="GEM7" s="201"/>
      <c r="GEN7" s="201"/>
      <c r="GEO7" s="201"/>
      <c r="GEP7" s="201"/>
      <c r="GEQ7" s="201"/>
      <c r="GER7" s="201"/>
      <c r="GES7" s="201"/>
      <c r="GET7" s="201"/>
      <c r="GEU7" s="201"/>
      <c r="GEV7" s="201"/>
      <c r="GEW7" s="201"/>
      <c r="GEX7" s="201"/>
      <c r="GEY7" s="201"/>
      <c r="GEZ7" s="201"/>
      <c r="GFA7" s="201"/>
      <c r="GFB7" s="201"/>
      <c r="GFC7" s="201"/>
      <c r="GFD7" s="201"/>
      <c r="GFE7" s="201"/>
      <c r="GFF7" s="201"/>
      <c r="GFG7" s="201"/>
      <c r="GFH7" s="201"/>
      <c r="GFI7" s="201"/>
      <c r="GFJ7" s="201"/>
      <c r="GFK7" s="201"/>
      <c r="GFL7" s="201"/>
      <c r="GFM7" s="201"/>
      <c r="GFN7" s="201"/>
      <c r="GFO7" s="201"/>
      <c r="GFP7" s="201"/>
      <c r="GFQ7" s="201"/>
      <c r="GFR7" s="201"/>
      <c r="GFS7" s="201"/>
      <c r="GFT7" s="201"/>
      <c r="GFU7" s="201"/>
      <c r="GFV7" s="201"/>
      <c r="GFW7" s="201"/>
      <c r="GFX7" s="201"/>
      <c r="GFY7" s="201"/>
      <c r="GFZ7" s="201"/>
      <c r="GGA7" s="201"/>
      <c r="GGB7" s="201"/>
      <c r="GGC7" s="201"/>
      <c r="GGD7" s="201"/>
      <c r="GGE7" s="201"/>
      <c r="GGF7" s="201"/>
      <c r="GGG7" s="201"/>
      <c r="GGH7" s="201"/>
      <c r="GGI7" s="201"/>
      <c r="GGJ7" s="201"/>
      <c r="GGK7" s="201"/>
      <c r="GGL7" s="201"/>
      <c r="GGM7" s="201"/>
      <c r="GGN7" s="201"/>
      <c r="GGO7" s="201"/>
      <c r="GGP7" s="201"/>
      <c r="GGQ7" s="201"/>
      <c r="GGR7" s="201"/>
      <c r="GGS7" s="201"/>
      <c r="GGT7" s="201"/>
      <c r="GGU7" s="201"/>
      <c r="GGV7" s="201"/>
      <c r="GGW7" s="201"/>
      <c r="GGX7" s="201"/>
      <c r="GGY7" s="201"/>
      <c r="GGZ7" s="201"/>
      <c r="GHA7" s="201"/>
      <c r="GHB7" s="201"/>
      <c r="GHC7" s="201"/>
      <c r="GHD7" s="201"/>
      <c r="GHE7" s="201"/>
      <c r="GHF7" s="201"/>
      <c r="GHG7" s="201"/>
      <c r="GHH7" s="201"/>
      <c r="GHI7" s="201"/>
      <c r="GHJ7" s="201"/>
      <c r="GHK7" s="201"/>
      <c r="GHL7" s="201"/>
      <c r="GHM7" s="201"/>
      <c r="GHN7" s="201"/>
      <c r="GHO7" s="201"/>
      <c r="GHP7" s="201"/>
      <c r="GHQ7" s="201"/>
      <c r="GHR7" s="201"/>
      <c r="GHS7" s="201"/>
      <c r="GHT7" s="201"/>
      <c r="GHU7" s="201"/>
      <c r="GHV7" s="201"/>
      <c r="GHW7" s="201"/>
      <c r="GHX7" s="201"/>
      <c r="GHY7" s="201"/>
      <c r="GHZ7" s="201"/>
      <c r="GIA7" s="201"/>
      <c r="GIB7" s="201"/>
      <c r="GIC7" s="201"/>
      <c r="GID7" s="201"/>
      <c r="GIE7" s="201"/>
      <c r="GIF7" s="201"/>
      <c r="GIG7" s="201"/>
      <c r="GIH7" s="201"/>
      <c r="GII7" s="201"/>
      <c r="GIJ7" s="201"/>
      <c r="GIK7" s="201"/>
      <c r="GIL7" s="201"/>
      <c r="GIM7" s="201"/>
      <c r="GIN7" s="201"/>
      <c r="GIO7" s="201"/>
      <c r="GIP7" s="201"/>
      <c r="GIQ7" s="201"/>
      <c r="GIR7" s="201"/>
      <c r="GIS7" s="201"/>
      <c r="GIT7" s="201"/>
      <c r="GIU7" s="201"/>
      <c r="GIV7" s="201"/>
      <c r="GIW7" s="201"/>
      <c r="GIX7" s="201"/>
      <c r="GIY7" s="201"/>
      <c r="GIZ7" s="201"/>
      <c r="GJA7" s="201"/>
      <c r="GJB7" s="201"/>
      <c r="GJC7" s="201"/>
      <c r="GJD7" s="201"/>
      <c r="GJE7" s="201"/>
      <c r="GJF7" s="201"/>
      <c r="GJG7" s="201"/>
      <c r="GJH7" s="201"/>
      <c r="GJI7" s="201"/>
      <c r="GJJ7" s="201"/>
      <c r="GJK7" s="201"/>
      <c r="GJL7" s="201"/>
      <c r="GJM7" s="201"/>
      <c r="GJN7" s="201"/>
      <c r="GJO7" s="201"/>
      <c r="GJP7" s="201"/>
      <c r="GJQ7" s="201"/>
      <c r="GJR7" s="201"/>
      <c r="GJS7" s="201"/>
      <c r="GJT7" s="201"/>
      <c r="GJU7" s="201"/>
      <c r="GJV7" s="201"/>
      <c r="GJW7" s="201"/>
      <c r="GJX7" s="201"/>
      <c r="GJY7" s="201"/>
      <c r="GJZ7" s="201"/>
      <c r="GKA7" s="201"/>
      <c r="GKB7" s="201"/>
      <c r="GKC7" s="201"/>
      <c r="GKD7" s="201"/>
      <c r="GKE7" s="201"/>
      <c r="GKF7" s="201"/>
      <c r="GKG7" s="201"/>
      <c r="GKH7" s="201"/>
      <c r="GKI7" s="201"/>
      <c r="GKJ7" s="201"/>
      <c r="GKK7" s="201"/>
      <c r="GKL7" s="201"/>
      <c r="GKM7" s="201"/>
      <c r="GKN7" s="201"/>
      <c r="GKO7" s="201"/>
      <c r="GKP7" s="201"/>
      <c r="GKQ7" s="201"/>
      <c r="GKR7" s="201"/>
      <c r="GKS7" s="201"/>
      <c r="GKT7" s="201"/>
      <c r="GKU7" s="201"/>
      <c r="GKV7" s="201"/>
      <c r="GKW7" s="201"/>
      <c r="GKX7" s="201"/>
      <c r="GKY7" s="201"/>
      <c r="GKZ7" s="201"/>
      <c r="GLA7" s="201"/>
      <c r="GLB7" s="201"/>
      <c r="GLC7" s="201"/>
      <c r="GLD7" s="201"/>
      <c r="GLE7" s="201"/>
      <c r="GLF7" s="201"/>
      <c r="GLG7" s="201"/>
      <c r="GLH7" s="201"/>
      <c r="GLI7" s="201"/>
      <c r="GLJ7" s="201"/>
      <c r="GLK7" s="201"/>
      <c r="GLL7" s="201"/>
      <c r="GLM7" s="201"/>
      <c r="GLN7" s="201"/>
      <c r="GLO7" s="201"/>
      <c r="GLP7" s="201"/>
      <c r="GLQ7" s="201"/>
      <c r="GLR7" s="201"/>
      <c r="GLS7" s="201"/>
      <c r="GLT7" s="201"/>
      <c r="GLU7" s="201"/>
      <c r="GLV7" s="201"/>
      <c r="GLW7" s="201"/>
      <c r="GLX7" s="201"/>
      <c r="GLY7" s="201"/>
      <c r="GLZ7" s="201"/>
      <c r="GMA7" s="201"/>
      <c r="GMB7" s="201"/>
      <c r="GMC7" s="201"/>
      <c r="GMD7" s="201"/>
      <c r="GME7" s="201"/>
      <c r="GMF7" s="201"/>
      <c r="GMG7" s="201"/>
      <c r="GMH7" s="201"/>
      <c r="GMI7" s="201"/>
      <c r="GMJ7" s="201"/>
      <c r="GMK7" s="201"/>
      <c r="GML7" s="201"/>
      <c r="GMM7" s="201"/>
      <c r="GMN7" s="201"/>
      <c r="GMO7" s="201"/>
      <c r="GMP7" s="201"/>
      <c r="GMQ7" s="201"/>
      <c r="GMR7" s="201"/>
      <c r="GMS7" s="201"/>
      <c r="GMT7" s="201"/>
      <c r="GMU7" s="201"/>
      <c r="GMV7" s="201"/>
      <c r="GMW7" s="201"/>
      <c r="GMX7" s="201"/>
      <c r="GMY7" s="201"/>
      <c r="GMZ7" s="201"/>
      <c r="GNA7" s="201"/>
      <c r="GNB7" s="201"/>
      <c r="GNC7" s="201"/>
      <c r="GND7" s="201"/>
      <c r="GNE7" s="201"/>
      <c r="GNF7" s="201"/>
      <c r="GNG7" s="201"/>
      <c r="GNH7" s="201"/>
      <c r="GNI7" s="201"/>
      <c r="GNJ7" s="201"/>
      <c r="GNK7" s="201"/>
      <c r="GNL7" s="201"/>
      <c r="GNM7" s="201"/>
      <c r="GNN7" s="201"/>
      <c r="GNO7" s="201"/>
      <c r="GNP7" s="201"/>
      <c r="GNQ7" s="201"/>
      <c r="GNR7" s="201"/>
      <c r="GNS7" s="201"/>
      <c r="GNT7" s="201"/>
      <c r="GNU7" s="201"/>
      <c r="GNV7" s="201"/>
      <c r="GNW7" s="201"/>
      <c r="GNX7" s="201"/>
      <c r="GNY7" s="201"/>
      <c r="GNZ7" s="201"/>
      <c r="GOA7" s="201"/>
      <c r="GOB7" s="201"/>
      <c r="GOC7" s="201"/>
      <c r="GOD7" s="201"/>
      <c r="GOE7" s="201"/>
      <c r="GOF7" s="201"/>
      <c r="GOG7" s="201"/>
      <c r="GOH7" s="201"/>
      <c r="GOI7" s="201"/>
      <c r="GOJ7" s="201"/>
      <c r="GOK7" s="201"/>
      <c r="GOL7" s="201"/>
      <c r="GOM7" s="201"/>
      <c r="GON7" s="201"/>
      <c r="GOO7" s="201"/>
      <c r="GOP7" s="201"/>
      <c r="GOQ7" s="201"/>
      <c r="GOR7" s="201"/>
      <c r="GOS7" s="201"/>
      <c r="GOT7" s="201"/>
      <c r="GOU7" s="201"/>
      <c r="GOV7" s="201"/>
      <c r="GOW7" s="201"/>
      <c r="GOX7" s="201"/>
      <c r="GOY7" s="201"/>
      <c r="GOZ7" s="201"/>
      <c r="GPA7" s="201"/>
      <c r="GPB7" s="201"/>
      <c r="GPC7" s="201"/>
      <c r="GPD7" s="201"/>
      <c r="GPE7" s="201"/>
      <c r="GPF7" s="201"/>
      <c r="GPG7" s="201"/>
      <c r="GPH7" s="201"/>
      <c r="GPI7" s="201"/>
      <c r="GPJ7" s="201"/>
      <c r="GPK7" s="201"/>
      <c r="GPL7" s="201"/>
      <c r="GPM7" s="201"/>
      <c r="GPN7" s="201"/>
      <c r="GPO7" s="201"/>
      <c r="GPP7" s="201"/>
      <c r="GPQ7" s="201"/>
      <c r="GPR7" s="201"/>
      <c r="GPS7" s="201"/>
      <c r="GPT7" s="201"/>
      <c r="GPU7" s="201"/>
      <c r="GPV7" s="201"/>
      <c r="GPW7" s="201"/>
      <c r="GPX7" s="201"/>
      <c r="GPY7" s="201"/>
      <c r="GPZ7" s="201"/>
      <c r="GQA7" s="201"/>
      <c r="GQB7" s="201"/>
      <c r="GQC7" s="201"/>
      <c r="GQD7" s="201"/>
      <c r="GQE7" s="201"/>
      <c r="GQF7" s="201"/>
      <c r="GQG7" s="201"/>
      <c r="GQH7" s="201"/>
      <c r="GQI7" s="201"/>
      <c r="GQJ7" s="201"/>
      <c r="GQK7" s="201"/>
      <c r="GQL7" s="201"/>
      <c r="GQM7" s="201"/>
      <c r="GQN7" s="201"/>
      <c r="GQO7" s="201"/>
      <c r="GQP7" s="201"/>
      <c r="GQQ7" s="201"/>
      <c r="GQR7" s="201"/>
      <c r="GQS7" s="201"/>
      <c r="GQT7" s="201"/>
      <c r="GQU7" s="201"/>
      <c r="GQV7" s="201"/>
      <c r="GQW7" s="201"/>
      <c r="GQX7" s="201"/>
      <c r="GQY7" s="201"/>
      <c r="GQZ7" s="201"/>
      <c r="GRA7" s="201"/>
      <c r="GRB7" s="201"/>
      <c r="GRC7" s="201"/>
      <c r="GRD7" s="201"/>
      <c r="GRE7" s="201"/>
      <c r="GRF7" s="201"/>
      <c r="GRG7" s="201"/>
      <c r="GRH7" s="201"/>
      <c r="GRI7" s="201"/>
      <c r="GRJ7" s="201"/>
      <c r="GRK7" s="201"/>
      <c r="GRL7" s="201"/>
      <c r="GRM7" s="201"/>
      <c r="GRN7" s="201"/>
      <c r="GRO7" s="201"/>
      <c r="GRP7" s="201"/>
      <c r="GRQ7" s="201"/>
      <c r="GRR7" s="201"/>
      <c r="GRS7" s="201"/>
      <c r="GRT7" s="201"/>
      <c r="GRU7" s="201"/>
      <c r="GRV7" s="201"/>
      <c r="GRW7" s="201"/>
      <c r="GRX7" s="201"/>
      <c r="GRY7" s="201"/>
      <c r="GRZ7" s="201"/>
      <c r="GSA7" s="201"/>
      <c r="GSB7" s="201"/>
      <c r="GSC7" s="201"/>
      <c r="GSD7" s="201"/>
      <c r="GSE7" s="201"/>
      <c r="GSF7" s="201"/>
      <c r="GSG7" s="201"/>
      <c r="GSH7" s="201"/>
      <c r="GSI7" s="201"/>
      <c r="GSJ7" s="201"/>
      <c r="GSK7" s="201"/>
      <c r="GSL7" s="201"/>
      <c r="GSM7" s="201"/>
      <c r="GSN7" s="201"/>
      <c r="GSO7" s="201"/>
      <c r="GSP7" s="201"/>
      <c r="GSQ7" s="201"/>
      <c r="GSR7" s="201"/>
      <c r="GSS7" s="201"/>
      <c r="GST7" s="201"/>
      <c r="GSU7" s="201"/>
      <c r="GSV7" s="201"/>
      <c r="GSW7" s="201"/>
      <c r="GSX7" s="201"/>
      <c r="GSY7" s="201"/>
      <c r="GSZ7" s="201"/>
      <c r="GTA7" s="201"/>
      <c r="GTB7" s="201"/>
      <c r="GTC7" s="201"/>
      <c r="GTD7" s="201"/>
      <c r="GTE7" s="201"/>
      <c r="GTF7" s="201"/>
      <c r="GTG7" s="201"/>
      <c r="GTH7" s="201"/>
      <c r="GTI7" s="201"/>
      <c r="GTJ7" s="201"/>
      <c r="GTK7" s="201"/>
      <c r="GTL7" s="201"/>
      <c r="GTM7" s="201"/>
      <c r="GTN7" s="201"/>
      <c r="GTO7" s="201"/>
      <c r="GTP7" s="201"/>
      <c r="GTQ7" s="201"/>
      <c r="GTR7" s="201"/>
      <c r="GTS7" s="201"/>
      <c r="GTT7" s="201"/>
      <c r="GTU7" s="201"/>
      <c r="GTV7" s="201"/>
      <c r="GTW7" s="201"/>
      <c r="GTX7" s="201"/>
      <c r="GTY7" s="201"/>
      <c r="GTZ7" s="201"/>
      <c r="GUA7" s="201"/>
      <c r="GUB7" s="201"/>
      <c r="GUC7" s="201"/>
      <c r="GUD7" s="201"/>
      <c r="GUE7" s="201"/>
      <c r="GUF7" s="201"/>
      <c r="GUG7" s="201"/>
      <c r="GUH7" s="201"/>
      <c r="GUI7" s="201"/>
      <c r="GUJ7" s="201"/>
      <c r="GUK7" s="201"/>
      <c r="GUL7" s="201"/>
      <c r="GUM7" s="201"/>
      <c r="GUN7" s="201"/>
      <c r="GUO7" s="201"/>
      <c r="GUP7" s="201"/>
      <c r="GUQ7" s="201"/>
      <c r="GUR7" s="201"/>
      <c r="GUS7" s="201"/>
      <c r="GUT7" s="201"/>
      <c r="GUU7" s="201"/>
      <c r="GUV7" s="201"/>
      <c r="GUW7" s="201"/>
      <c r="GUX7" s="201"/>
      <c r="GUY7" s="201"/>
      <c r="GUZ7" s="201"/>
      <c r="GVA7" s="201"/>
      <c r="GVB7" s="201"/>
      <c r="GVC7" s="201"/>
      <c r="GVD7" s="201"/>
      <c r="GVE7" s="201"/>
      <c r="GVF7" s="201"/>
      <c r="GVG7" s="201"/>
      <c r="GVH7" s="201"/>
      <c r="GVI7" s="201"/>
      <c r="GVJ7" s="201"/>
      <c r="GVK7" s="201"/>
      <c r="GVL7" s="201"/>
      <c r="GVM7" s="201"/>
      <c r="GVN7" s="201"/>
      <c r="GVO7" s="201"/>
      <c r="GVP7" s="201"/>
      <c r="GVQ7" s="201"/>
      <c r="GVR7" s="201"/>
      <c r="GVS7" s="201"/>
      <c r="GVT7" s="201"/>
      <c r="GVU7" s="201"/>
      <c r="GVV7" s="201"/>
      <c r="GVW7" s="201"/>
      <c r="GVX7" s="201"/>
      <c r="GVY7" s="201"/>
      <c r="GVZ7" s="201"/>
      <c r="GWA7" s="201"/>
      <c r="GWB7" s="201"/>
      <c r="GWC7" s="201"/>
      <c r="GWD7" s="201"/>
      <c r="GWE7" s="201"/>
      <c r="GWF7" s="201"/>
      <c r="GWG7" s="201"/>
      <c r="GWH7" s="201"/>
      <c r="GWI7" s="201"/>
      <c r="GWJ7" s="201"/>
      <c r="GWK7" s="201"/>
      <c r="GWL7" s="201"/>
      <c r="GWM7" s="201"/>
      <c r="GWN7" s="201"/>
      <c r="GWO7" s="201"/>
      <c r="GWP7" s="201"/>
      <c r="GWQ7" s="201"/>
      <c r="GWR7" s="201"/>
      <c r="GWS7" s="201"/>
      <c r="GWT7" s="201"/>
      <c r="GWU7" s="201"/>
      <c r="GWV7" s="201"/>
      <c r="GWW7" s="201"/>
      <c r="GWX7" s="201"/>
      <c r="GWY7" s="201"/>
      <c r="GWZ7" s="201"/>
      <c r="GXA7" s="201"/>
      <c r="GXB7" s="201"/>
      <c r="GXC7" s="201"/>
      <c r="GXD7" s="201"/>
      <c r="GXE7" s="201"/>
      <c r="GXF7" s="201"/>
      <c r="GXG7" s="201"/>
      <c r="GXH7" s="201"/>
      <c r="GXI7" s="201"/>
      <c r="GXJ7" s="201"/>
      <c r="GXK7" s="201"/>
      <c r="GXL7" s="201"/>
      <c r="GXM7" s="201"/>
      <c r="GXN7" s="201"/>
      <c r="GXO7" s="201"/>
      <c r="GXP7" s="201"/>
      <c r="GXQ7" s="201"/>
      <c r="GXR7" s="201"/>
      <c r="GXS7" s="201"/>
      <c r="GXT7" s="201"/>
      <c r="GXU7" s="201"/>
      <c r="GXV7" s="201"/>
      <c r="GXW7" s="201"/>
      <c r="GXX7" s="201"/>
      <c r="GXY7" s="201"/>
      <c r="GXZ7" s="201"/>
      <c r="GYA7" s="201"/>
      <c r="GYB7" s="201"/>
      <c r="GYC7" s="201"/>
      <c r="GYD7" s="201"/>
      <c r="GYE7" s="201"/>
      <c r="GYF7" s="201"/>
      <c r="GYG7" s="201"/>
      <c r="GYH7" s="201"/>
      <c r="GYI7" s="201"/>
      <c r="GYJ7" s="201"/>
      <c r="GYK7" s="201"/>
      <c r="GYL7" s="201"/>
      <c r="GYM7" s="201"/>
      <c r="GYN7" s="201"/>
      <c r="GYO7" s="201"/>
      <c r="GYP7" s="201"/>
      <c r="GYQ7" s="201"/>
      <c r="GYR7" s="201"/>
      <c r="GYS7" s="201"/>
      <c r="GYT7" s="201"/>
      <c r="GYU7" s="201"/>
      <c r="GYV7" s="201"/>
      <c r="GYW7" s="201"/>
      <c r="GYX7" s="201"/>
      <c r="GYY7" s="201"/>
      <c r="GYZ7" s="201"/>
      <c r="GZA7" s="201"/>
      <c r="GZB7" s="201"/>
      <c r="GZC7" s="201"/>
      <c r="GZD7" s="201"/>
      <c r="GZE7" s="201"/>
      <c r="GZF7" s="201"/>
      <c r="GZG7" s="201"/>
      <c r="GZH7" s="201"/>
      <c r="GZI7" s="201"/>
      <c r="GZJ7" s="201"/>
      <c r="GZK7" s="201"/>
      <c r="GZL7" s="201"/>
      <c r="GZM7" s="201"/>
      <c r="GZN7" s="201"/>
      <c r="GZO7" s="201"/>
      <c r="GZP7" s="201"/>
      <c r="GZQ7" s="201"/>
      <c r="GZR7" s="201"/>
      <c r="GZS7" s="201"/>
      <c r="GZT7" s="201"/>
      <c r="GZU7" s="201"/>
      <c r="GZV7" s="201"/>
      <c r="GZW7" s="201"/>
      <c r="GZX7" s="201"/>
      <c r="GZY7" s="201"/>
      <c r="GZZ7" s="201"/>
      <c r="HAA7" s="201"/>
      <c r="HAB7" s="201"/>
      <c r="HAC7" s="201"/>
      <c r="HAD7" s="201"/>
      <c r="HAE7" s="201"/>
      <c r="HAF7" s="201"/>
      <c r="HAG7" s="201"/>
      <c r="HAH7" s="201"/>
      <c r="HAI7" s="201"/>
      <c r="HAJ7" s="201"/>
      <c r="HAK7" s="201"/>
      <c r="HAL7" s="201"/>
      <c r="HAM7" s="201"/>
      <c r="HAN7" s="201"/>
      <c r="HAO7" s="201"/>
      <c r="HAP7" s="201"/>
      <c r="HAQ7" s="201"/>
      <c r="HAR7" s="201"/>
      <c r="HAS7" s="201"/>
      <c r="HAT7" s="201"/>
      <c r="HAU7" s="201"/>
      <c r="HAV7" s="201"/>
      <c r="HAW7" s="201"/>
      <c r="HAX7" s="201"/>
      <c r="HAY7" s="201"/>
      <c r="HAZ7" s="201"/>
      <c r="HBA7" s="201"/>
      <c r="HBB7" s="201"/>
      <c r="HBC7" s="201"/>
      <c r="HBD7" s="201"/>
      <c r="HBE7" s="201"/>
      <c r="HBF7" s="201"/>
      <c r="HBG7" s="201"/>
      <c r="HBH7" s="201"/>
      <c r="HBI7" s="201"/>
      <c r="HBJ7" s="201"/>
      <c r="HBK7" s="201"/>
      <c r="HBL7" s="201"/>
      <c r="HBM7" s="201"/>
      <c r="HBN7" s="201"/>
      <c r="HBO7" s="201"/>
      <c r="HBP7" s="201"/>
      <c r="HBQ7" s="201"/>
      <c r="HBR7" s="201"/>
      <c r="HBS7" s="201"/>
      <c r="HBT7" s="201"/>
      <c r="HBU7" s="201"/>
      <c r="HBV7" s="201"/>
      <c r="HBW7" s="201"/>
      <c r="HBX7" s="201"/>
      <c r="HBY7" s="201"/>
      <c r="HBZ7" s="201"/>
      <c r="HCA7" s="201"/>
      <c r="HCB7" s="201"/>
      <c r="HCC7" s="201"/>
      <c r="HCD7" s="201"/>
      <c r="HCE7" s="201"/>
      <c r="HCF7" s="201"/>
      <c r="HCG7" s="201"/>
      <c r="HCH7" s="201"/>
      <c r="HCI7" s="201"/>
      <c r="HCJ7" s="201"/>
      <c r="HCK7" s="201"/>
      <c r="HCL7" s="201"/>
      <c r="HCM7" s="201"/>
      <c r="HCN7" s="201"/>
      <c r="HCO7" s="201"/>
      <c r="HCP7" s="201"/>
      <c r="HCQ7" s="201"/>
      <c r="HCR7" s="201"/>
      <c r="HCS7" s="201"/>
      <c r="HCT7" s="201"/>
      <c r="HCU7" s="201"/>
      <c r="HCV7" s="201"/>
      <c r="HCW7" s="201"/>
      <c r="HCX7" s="201"/>
      <c r="HCY7" s="201"/>
      <c r="HCZ7" s="201"/>
      <c r="HDA7" s="201"/>
      <c r="HDB7" s="201"/>
      <c r="HDC7" s="201"/>
      <c r="HDD7" s="201"/>
      <c r="HDE7" s="201"/>
      <c r="HDF7" s="201"/>
      <c r="HDG7" s="201"/>
      <c r="HDH7" s="201"/>
      <c r="HDI7" s="201"/>
      <c r="HDJ7" s="201"/>
      <c r="HDK7" s="201"/>
      <c r="HDL7" s="201"/>
      <c r="HDM7" s="201"/>
      <c r="HDN7" s="201"/>
      <c r="HDO7" s="201"/>
      <c r="HDP7" s="201"/>
      <c r="HDQ7" s="201"/>
      <c r="HDR7" s="201"/>
      <c r="HDS7" s="201"/>
      <c r="HDT7" s="201"/>
      <c r="HDU7" s="201"/>
      <c r="HDV7" s="201"/>
      <c r="HDW7" s="201"/>
      <c r="HDX7" s="201"/>
      <c r="HDY7" s="201"/>
      <c r="HDZ7" s="201"/>
      <c r="HEA7" s="201"/>
      <c r="HEB7" s="201"/>
      <c r="HEC7" s="201"/>
      <c r="HED7" s="201"/>
      <c r="HEE7" s="201"/>
      <c r="HEF7" s="201"/>
      <c r="HEG7" s="201"/>
      <c r="HEH7" s="201"/>
      <c r="HEI7" s="201"/>
      <c r="HEJ7" s="201"/>
      <c r="HEK7" s="201"/>
      <c r="HEL7" s="201"/>
      <c r="HEM7" s="201"/>
      <c r="HEN7" s="201"/>
      <c r="HEO7" s="201"/>
      <c r="HEP7" s="201"/>
      <c r="HEQ7" s="201"/>
      <c r="HER7" s="201"/>
      <c r="HES7" s="201"/>
      <c r="HET7" s="201"/>
      <c r="HEU7" s="201"/>
      <c r="HEV7" s="201"/>
      <c r="HEW7" s="201"/>
      <c r="HEX7" s="201"/>
      <c r="HEY7" s="201"/>
      <c r="HEZ7" s="201"/>
      <c r="HFA7" s="201"/>
      <c r="HFB7" s="201"/>
      <c r="HFC7" s="201"/>
      <c r="HFD7" s="201"/>
      <c r="HFE7" s="201"/>
      <c r="HFF7" s="201"/>
      <c r="HFG7" s="201"/>
      <c r="HFH7" s="201"/>
      <c r="HFI7" s="201"/>
      <c r="HFJ7" s="201"/>
      <c r="HFK7" s="201"/>
      <c r="HFL7" s="201"/>
      <c r="HFM7" s="201"/>
      <c r="HFN7" s="201"/>
      <c r="HFO7" s="201"/>
      <c r="HFP7" s="201"/>
      <c r="HFQ7" s="201"/>
      <c r="HFR7" s="201"/>
      <c r="HFS7" s="201"/>
      <c r="HFT7" s="201"/>
      <c r="HFU7" s="201"/>
      <c r="HFV7" s="201"/>
      <c r="HFW7" s="201"/>
      <c r="HFX7" s="201"/>
      <c r="HFY7" s="201"/>
      <c r="HFZ7" s="201"/>
      <c r="HGA7" s="201"/>
      <c r="HGB7" s="201"/>
      <c r="HGC7" s="201"/>
      <c r="HGD7" s="201"/>
      <c r="HGE7" s="201"/>
      <c r="HGF7" s="201"/>
      <c r="HGG7" s="201"/>
      <c r="HGH7" s="201"/>
      <c r="HGI7" s="201"/>
      <c r="HGJ7" s="201"/>
      <c r="HGK7" s="201"/>
      <c r="HGL7" s="201"/>
      <c r="HGM7" s="201"/>
      <c r="HGN7" s="201"/>
      <c r="HGO7" s="201"/>
      <c r="HGP7" s="201"/>
      <c r="HGQ7" s="201"/>
      <c r="HGR7" s="201"/>
      <c r="HGS7" s="201"/>
      <c r="HGT7" s="201"/>
      <c r="HGU7" s="201"/>
      <c r="HGV7" s="201"/>
      <c r="HGW7" s="201"/>
      <c r="HGX7" s="201"/>
      <c r="HGY7" s="201"/>
      <c r="HGZ7" s="201"/>
      <c r="HHA7" s="201"/>
      <c r="HHB7" s="201"/>
      <c r="HHC7" s="201"/>
      <c r="HHD7" s="201"/>
      <c r="HHE7" s="201"/>
      <c r="HHF7" s="201"/>
      <c r="HHG7" s="201"/>
      <c r="HHH7" s="201"/>
      <c r="HHI7" s="201"/>
      <c r="HHJ7" s="201"/>
      <c r="HHK7" s="201"/>
      <c r="HHL7" s="201"/>
      <c r="HHM7" s="201"/>
      <c r="HHN7" s="201"/>
      <c r="HHO7" s="201"/>
      <c r="HHP7" s="201"/>
      <c r="HHQ7" s="201"/>
      <c r="HHR7" s="201"/>
      <c r="HHS7" s="201"/>
      <c r="HHT7" s="201"/>
      <c r="HHU7" s="201"/>
      <c r="HHV7" s="201"/>
      <c r="HHW7" s="201"/>
      <c r="HHX7" s="201"/>
      <c r="HHY7" s="201"/>
      <c r="HHZ7" s="201"/>
      <c r="HIA7" s="201"/>
      <c r="HIB7" s="201"/>
      <c r="HIC7" s="201"/>
      <c r="HID7" s="201"/>
      <c r="HIE7" s="201"/>
      <c r="HIF7" s="201"/>
      <c r="HIG7" s="201"/>
      <c r="HIH7" s="201"/>
      <c r="HII7" s="201"/>
      <c r="HIJ7" s="201"/>
      <c r="HIK7" s="201"/>
      <c r="HIL7" s="201"/>
      <c r="HIM7" s="201"/>
      <c r="HIN7" s="201"/>
      <c r="HIO7" s="201"/>
      <c r="HIP7" s="201"/>
      <c r="HIQ7" s="201"/>
      <c r="HIR7" s="201"/>
      <c r="HIS7" s="201"/>
      <c r="HIT7" s="201"/>
      <c r="HIU7" s="201"/>
      <c r="HIV7" s="201"/>
      <c r="HIW7" s="201"/>
      <c r="HIX7" s="201"/>
      <c r="HIY7" s="201"/>
      <c r="HIZ7" s="201"/>
      <c r="HJA7" s="201"/>
      <c r="HJB7" s="201"/>
      <c r="HJC7" s="201"/>
      <c r="HJD7" s="201"/>
      <c r="HJE7" s="201"/>
      <c r="HJF7" s="201"/>
      <c r="HJG7" s="201"/>
      <c r="HJH7" s="201"/>
      <c r="HJI7" s="201"/>
      <c r="HJJ7" s="201"/>
      <c r="HJK7" s="201"/>
      <c r="HJL7" s="201"/>
      <c r="HJM7" s="201"/>
      <c r="HJN7" s="201"/>
      <c r="HJO7" s="201"/>
      <c r="HJP7" s="201"/>
      <c r="HJQ7" s="201"/>
      <c r="HJR7" s="201"/>
      <c r="HJS7" s="201"/>
      <c r="HJT7" s="201"/>
      <c r="HJU7" s="201"/>
      <c r="HJV7" s="201"/>
      <c r="HJW7" s="201"/>
      <c r="HJX7" s="201"/>
      <c r="HJY7" s="201"/>
      <c r="HJZ7" s="201"/>
      <c r="HKA7" s="201"/>
      <c r="HKB7" s="201"/>
      <c r="HKC7" s="201"/>
      <c r="HKD7" s="201"/>
      <c r="HKE7" s="201"/>
      <c r="HKF7" s="201"/>
      <c r="HKG7" s="201"/>
      <c r="HKH7" s="201"/>
      <c r="HKI7" s="201"/>
      <c r="HKJ7" s="201"/>
      <c r="HKK7" s="201"/>
      <c r="HKL7" s="201"/>
      <c r="HKM7" s="201"/>
      <c r="HKN7" s="201"/>
      <c r="HKO7" s="201"/>
      <c r="HKP7" s="201"/>
      <c r="HKQ7" s="201"/>
      <c r="HKR7" s="201"/>
      <c r="HKS7" s="201"/>
      <c r="HKT7" s="201"/>
      <c r="HKU7" s="201"/>
      <c r="HKV7" s="201"/>
      <c r="HKW7" s="201"/>
      <c r="HKX7" s="201"/>
      <c r="HKY7" s="201"/>
      <c r="HKZ7" s="201"/>
      <c r="HLA7" s="201"/>
      <c r="HLB7" s="201"/>
      <c r="HLC7" s="201"/>
      <c r="HLD7" s="201"/>
      <c r="HLE7" s="201"/>
      <c r="HLF7" s="201"/>
      <c r="HLG7" s="201"/>
      <c r="HLH7" s="201"/>
      <c r="HLI7" s="201"/>
      <c r="HLJ7" s="201"/>
      <c r="HLK7" s="201"/>
      <c r="HLL7" s="201"/>
      <c r="HLM7" s="201"/>
      <c r="HLN7" s="201"/>
      <c r="HLO7" s="201"/>
      <c r="HLP7" s="201"/>
      <c r="HLQ7" s="201"/>
      <c r="HLR7" s="201"/>
      <c r="HLS7" s="201"/>
      <c r="HLT7" s="201"/>
      <c r="HLU7" s="201"/>
      <c r="HLV7" s="201"/>
      <c r="HLW7" s="201"/>
      <c r="HLX7" s="201"/>
      <c r="HLY7" s="201"/>
      <c r="HLZ7" s="201"/>
      <c r="HMA7" s="201"/>
      <c r="HMB7" s="201"/>
      <c r="HMC7" s="201"/>
      <c r="HMD7" s="201"/>
      <c r="HME7" s="201"/>
      <c r="HMF7" s="201"/>
      <c r="HMG7" s="201"/>
      <c r="HMH7" s="201"/>
      <c r="HMI7" s="201"/>
      <c r="HMJ7" s="201"/>
      <c r="HMK7" s="201"/>
      <c r="HML7" s="201"/>
      <c r="HMM7" s="201"/>
      <c r="HMN7" s="201"/>
      <c r="HMO7" s="201"/>
      <c r="HMP7" s="201"/>
      <c r="HMQ7" s="201"/>
      <c r="HMR7" s="201"/>
      <c r="HMS7" s="201"/>
      <c r="HMT7" s="201"/>
      <c r="HMU7" s="201"/>
      <c r="HMV7" s="201"/>
      <c r="HMW7" s="201"/>
      <c r="HMX7" s="201"/>
      <c r="HMY7" s="201"/>
      <c r="HMZ7" s="201"/>
      <c r="HNA7" s="201"/>
      <c r="HNB7" s="201"/>
      <c r="HNC7" s="201"/>
      <c r="HND7" s="201"/>
      <c r="HNE7" s="201"/>
      <c r="HNF7" s="201"/>
      <c r="HNG7" s="201"/>
      <c r="HNH7" s="201"/>
      <c r="HNI7" s="201"/>
      <c r="HNJ7" s="201"/>
      <c r="HNK7" s="201"/>
      <c r="HNL7" s="201"/>
      <c r="HNM7" s="201"/>
      <c r="HNN7" s="201"/>
      <c r="HNO7" s="201"/>
      <c r="HNP7" s="201"/>
      <c r="HNQ7" s="201"/>
      <c r="HNR7" s="201"/>
      <c r="HNS7" s="201"/>
      <c r="HNT7" s="201"/>
      <c r="HNU7" s="201"/>
      <c r="HNV7" s="201"/>
      <c r="HNW7" s="201"/>
      <c r="HNX7" s="201"/>
      <c r="HNY7" s="201"/>
      <c r="HNZ7" s="201"/>
      <c r="HOA7" s="201"/>
      <c r="HOB7" s="201"/>
      <c r="HOC7" s="201"/>
      <c r="HOD7" s="201"/>
      <c r="HOE7" s="201"/>
      <c r="HOF7" s="201"/>
      <c r="HOG7" s="201"/>
      <c r="HOH7" s="201"/>
      <c r="HOI7" s="201"/>
      <c r="HOJ7" s="201"/>
      <c r="HOK7" s="201"/>
      <c r="HOL7" s="201"/>
      <c r="HOM7" s="201"/>
      <c r="HON7" s="201"/>
      <c r="HOO7" s="201"/>
      <c r="HOP7" s="201"/>
      <c r="HOQ7" s="201"/>
      <c r="HOR7" s="201"/>
      <c r="HOS7" s="201"/>
      <c r="HOT7" s="201"/>
      <c r="HOU7" s="201"/>
      <c r="HOV7" s="201"/>
      <c r="HOW7" s="201"/>
      <c r="HOX7" s="201"/>
      <c r="HOY7" s="201"/>
      <c r="HOZ7" s="201"/>
      <c r="HPA7" s="201"/>
      <c r="HPB7" s="201"/>
      <c r="HPC7" s="201"/>
      <c r="HPD7" s="201"/>
      <c r="HPE7" s="201"/>
      <c r="HPF7" s="201"/>
      <c r="HPG7" s="201"/>
      <c r="HPH7" s="201"/>
      <c r="HPI7" s="201"/>
      <c r="HPJ7" s="201"/>
      <c r="HPK7" s="201"/>
      <c r="HPL7" s="201"/>
      <c r="HPM7" s="201"/>
      <c r="HPN7" s="201"/>
      <c r="HPO7" s="201"/>
      <c r="HPP7" s="201"/>
      <c r="HPQ7" s="201"/>
      <c r="HPR7" s="201"/>
      <c r="HPS7" s="201"/>
      <c r="HPT7" s="201"/>
      <c r="HPU7" s="201"/>
      <c r="HPV7" s="201"/>
      <c r="HPW7" s="201"/>
      <c r="HPX7" s="201"/>
      <c r="HPY7" s="201"/>
      <c r="HPZ7" s="201"/>
      <c r="HQA7" s="201"/>
      <c r="HQB7" s="201"/>
      <c r="HQC7" s="201"/>
      <c r="HQD7" s="201"/>
      <c r="HQE7" s="201"/>
      <c r="HQF7" s="201"/>
      <c r="HQG7" s="201"/>
      <c r="HQH7" s="201"/>
      <c r="HQI7" s="201"/>
      <c r="HQJ7" s="201"/>
      <c r="HQK7" s="201"/>
      <c r="HQL7" s="201"/>
      <c r="HQM7" s="201"/>
      <c r="HQN7" s="201"/>
      <c r="HQO7" s="201"/>
      <c r="HQP7" s="201"/>
      <c r="HQQ7" s="201"/>
      <c r="HQR7" s="201"/>
      <c r="HQS7" s="201"/>
      <c r="HQT7" s="201"/>
      <c r="HQU7" s="201"/>
      <c r="HQV7" s="201"/>
      <c r="HQW7" s="201"/>
      <c r="HQX7" s="201"/>
      <c r="HQY7" s="201"/>
      <c r="HQZ7" s="201"/>
      <c r="HRA7" s="201"/>
      <c r="HRB7" s="201"/>
      <c r="HRC7" s="201"/>
      <c r="HRD7" s="201"/>
      <c r="HRE7" s="201"/>
      <c r="HRF7" s="201"/>
      <c r="HRG7" s="201"/>
      <c r="HRH7" s="201"/>
      <c r="HRI7" s="201"/>
      <c r="HRJ7" s="201"/>
      <c r="HRK7" s="201"/>
      <c r="HRL7" s="201"/>
      <c r="HRM7" s="201"/>
      <c r="HRN7" s="201"/>
      <c r="HRO7" s="201"/>
      <c r="HRP7" s="201"/>
      <c r="HRQ7" s="201"/>
      <c r="HRR7" s="201"/>
      <c r="HRS7" s="201"/>
      <c r="HRT7" s="201"/>
      <c r="HRU7" s="201"/>
      <c r="HRV7" s="201"/>
      <c r="HRW7" s="201"/>
      <c r="HRX7" s="201"/>
      <c r="HRY7" s="201"/>
      <c r="HRZ7" s="201"/>
      <c r="HSA7" s="201"/>
      <c r="HSB7" s="201"/>
      <c r="HSC7" s="201"/>
      <c r="HSD7" s="201"/>
      <c r="HSE7" s="201"/>
      <c r="HSF7" s="201"/>
      <c r="HSG7" s="201"/>
      <c r="HSH7" s="201"/>
      <c r="HSI7" s="201"/>
      <c r="HSJ7" s="201"/>
      <c r="HSK7" s="201"/>
      <c r="HSL7" s="201"/>
      <c r="HSM7" s="201"/>
      <c r="HSN7" s="201"/>
      <c r="HSO7" s="201"/>
      <c r="HSP7" s="201"/>
      <c r="HSQ7" s="201"/>
      <c r="HSR7" s="201"/>
      <c r="HSS7" s="201"/>
      <c r="HST7" s="201"/>
      <c r="HSU7" s="201"/>
      <c r="HSV7" s="201"/>
      <c r="HSW7" s="201"/>
      <c r="HSX7" s="201"/>
      <c r="HSY7" s="201"/>
      <c r="HSZ7" s="201"/>
      <c r="HTA7" s="201"/>
      <c r="HTB7" s="201"/>
      <c r="HTC7" s="201"/>
      <c r="HTD7" s="201"/>
      <c r="HTE7" s="201"/>
      <c r="HTF7" s="201"/>
      <c r="HTG7" s="201"/>
      <c r="HTH7" s="201"/>
      <c r="HTI7" s="201"/>
      <c r="HTJ7" s="201"/>
      <c r="HTK7" s="201"/>
      <c r="HTL7" s="201"/>
      <c r="HTM7" s="201"/>
      <c r="HTN7" s="201"/>
      <c r="HTO7" s="201"/>
      <c r="HTP7" s="201"/>
      <c r="HTQ7" s="201"/>
      <c r="HTR7" s="201"/>
      <c r="HTS7" s="201"/>
      <c r="HTT7" s="201"/>
      <c r="HTU7" s="201"/>
      <c r="HTV7" s="201"/>
      <c r="HTW7" s="201"/>
      <c r="HTX7" s="201"/>
      <c r="HTY7" s="201"/>
      <c r="HTZ7" s="201"/>
      <c r="HUA7" s="201"/>
      <c r="HUB7" s="201"/>
      <c r="HUC7" s="201"/>
      <c r="HUD7" s="201"/>
      <c r="HUE7" s="201"/>
      <c r="HUF7" s="201"/>
      <c r="HUG7" s="201"/>
      <c r="HUH7" s="201"/>
      <c r="HUI7" s="201"/>
      <c r="HUJ7" s="201"/>
      <c r="HUK7" s="201"/>
      <c r="HUL7" s="201"/>
      <c r="HUM7" s="201"/>
      <c r="HUN7" s="201"/>
      <c r="HUO7" s="201"/>
      <c r="HUP7" s="201"/>
      <c r="HUQ7" s="201"/>
      <c r="HUR7" s="201"/>
      <c r="HUS7" s="201"/>
      <c r="HUT7" s="201"/>
      <c r="HUU7" s="201"/>
      <c r="HUV7" s="201"/>
      <c r="HUW7" s="201"/>
      <c r="HUX7" s="201"/>
      <c r="HUY7" s="201"/>
      <c r="HUZ7" s="201"/>
      <c r="HVA7" s="201"/>
      <c r="HVB7" s="201"/>
      <c r="HVC7" s="201"/>
      <c r="HVD7" s="201"/>
      <c r="HVE7" s="201"/>
      <c r="HVF7" s="201"/>
      <c r="HVG7" s="201"/>
      <c r="HVH7" s="201"/>
      <c r="HVI7" s="201"/>
      <c r="HVJ7" s="201"/>
      <c r="HVK7" s="201"/>
      <c r="HVL7" s="201"/>
      <c r="HVM7" s="201"/>
      <c r="HVN7" s="201"/>
      <c r="HVO7" s="201"/>
      <c r="HVP7" s="201"/>
      <c r="HVQ7" s="201"/>
      <c r="HVR7" s="201"/>
      <c r="HVS7" s="201"/>
      <c r="HVT7" s="201"/>
      <c r="HVU7" s="201"/>
      <c r="HVV7" s="201"/>
      <c r="HVW7" s="201"/>
      <c r="HVX7" s="201"/>
      <c r="HVY7" s="201"/>
      <c r="HVZ7" s="201"/>
      <c r="HWA7" s="201"/>
      <c r="HWB7" s="201"/>
      <c r="HWC7" s="201"/>
      <c r="HWD7" s="201"/>
      <c r="HWE7" s="201"/>
      <c r="HWF7" s="201"/>
      <c r="HWG7" s="201"/>
      <c r="HWH7" s="201"/>
      <c r="HWI7" s="201"/>
      <c r="HWJ7" s="201"/>
      <c r="HWK7" s="201"/>
      <c r="HWL7" s="201"/>
      <c r="HWM7" s="201"/>
      <c r="HWN7" s="201"/>
      <c r="HWO7" s="201"/>
      <c r="HWP7" s="201"/>
      <c r="HWQ7" s="201"/>
      <c r="HWR7" s="201"/>
      <c r="HWS7" s="201"/>
      <c r="HWT7" s="201"/>
      <c r="HWU7" s="201"/>
      <c r="HWV7" s="201"/>
      <c r="HWW7" s="201"/>
      <c r="HWX7" s="201"/>
      <c r="HWY7" s="201"/>
      <c r="HWZ7" s="201"/>
      <c r="HXA7" s="201"/>
      <c r="HXB7" s="201"/>
      <c r="HXC7" s="201"/>
      <c r="HXD7" s="201"/>
      <c r="HXE7" s="201"/>
      <c r="HXF7" s="201"/>
      <c r="HXG7" s="201"/>
      <c r="HXH7" s="201"/>
      <c r="HXI7" s="201"/>
      <c r="HXJ7" s="201"/>
      <c r="HXK7" s="201"/>
      <c r="HXL7" s="201"/>
      <c r="HXM7" s="201"/>
      <c r="HXN7" s="201"/>
      <c r="HXO7" s="201"/>
      <c r="HXP7" s="201"/>
      <c r="HXQ7" s="201"/>
      <c r="HXR7" s="201"/>
      <c r="HXS7" s="201"/>
      <c r="HXT7" s="201"/>
      <c r="HXU7" s="201"/>
      <c r="HXV7" s="201"/>
      <c r="HXW7" s="201"/>
      <c r="HXX7" s="201"/>
      <c r="HXY7" s="201"/>
      <c r="HXZ7" s="201"/>
      <c r="HYA7" s="201"/>
      <c r="HYB7" s="201"/>
      <c r="HYC7" s="201"/>
      <c r="HYD7" s="201"/>
      <c r="HYE7" s="201"/>
      <c r="HYF7" s="201"/>
      <c r="HYG7" s="201"/>
      <c r="HYH7" s="201"/>
      <c r="HYI7" s="201"/>
      <c r="HYJ7" s="201"/>
      <c r="HYK7" s="201"/>
      <c r="HYL7" s="201"/>
      <c r="HYM7" s="201"/>
      <c r="HYN7" s="201"/>
      <c r="HYO7" s="201"/>
      <c r="HYP7" s="201"/>
      <c r="HYQ7" s="201"/>
      <c r="HYR7" s="201"/>
      <c r="HYS7" s="201"/>
      <c r="HYT7" s="201"/>
      <c r="HYU7" s="201"/>
      <c r="HYV7" s="201"/>
      <c r="HYW7" s="201"/>
      <c r="HYX7" s="201"/>
      <c r="HYY7" s="201"/>
      <c r="HYZ7" s="201"/>
      <c r="HZA7" s="201"/>
      <c r="HZB7" s="201"/>
      <c r="HZC7" s="201"/>
      <c r="HZD7" s="201"/>
      <c r="HZE7" s="201"/>
      <c r="HZF7" s="201"/>
      <c r="HZG7" s="201"/>
      <c r="HZH7" s="201"/>
      <c r="HZI7" s="201"/>
      <c r="HZJ7" s="201"/>
      <c r="HZK7" s="201"/>
      <c r="HZL7" s="201"/>
      <c r="HZM7" s="201"/>
      <c r="HZN7" s="201"/>
      <c r="HZO7" s="201"/>
      <c r="HZP7" s="201"/>
      <c r="HZQ7" s="201"/>
      <c r="HZR7" s="201"/>
      <c r="HZS7" s="201"/>
      <c r="HZT7" s="201"/>
      <c r="HZU7" s="201"/>
      <c r="HZV7" s="201"/>
      <c r="HZW7" s="201"/>
      <c r="HZX7" s="201"/>
      <c r="HZY7" s="201"/>
      <c r="HZZ7" s="201"/>
      <c r="IAA7" s="201"/>
      <c r="IAB7" s="201"/>
      <c r="IAC7" s="201"/>
      <c r="IAD7" s="201"/>
      <c r="IAE7" s="201"/>
      <c r="IAF7" s="201"/>
      <c r="IAG7" s="201"/>
      <c r="IAH7" s="201"/>
      <c r="IAI7" s="201"/>
      <c r="IAJ7" s="201"/>
      <c r="IAK7" s="201"/>
      <c r="IAL7" s="201"/>
      <c r="IAM7" s="201"/>
      <c r="IAN7" s="201"/>
      <c r="IAO7" s="201"/>
      <c r="IAP7" s="201"/>
      <c r="IAQ7" s="201"/>
      <c r="IAR7" s="201"/>
      <c r="IAS7" s="201"/>
      <c r="IAT7" s="201"/>
      <c r="IAU7" s="201"/>
      <c r="IAV7" s="201"/>
      <c r="IAW7" s="201"/>
      <c r="IAX7" s="201"/>
      <c r="IAY7" s="201"/>
      <c r="IAZ7" s="201"/>
      <c r="IBA7" s="201"/>
      <c r="IBB7" s="201"/>
      <c r="IBC7" s="201"/>
      <c r="IBD7" s="201"/>
      <c r="IBE7" s="201"/>
      <c r="IBF7" s="201"/>
      <c r="IBG7" s="201"/>
      <c r="IBH7" s="201"/>
      <c r="IBI7" s="201"/>
      <c r="IBJ7" s="201"/>
      <c r="IBK7" s="201"/>
      <c r="IBL7" s="201"/>
      <c r="IBM7" s="201"/>
      <c r="IBN7" s="201"/>
      <c r="IBO7" s="201"/>
      <c r="IBP7" s="201"/>
      <c r="IBQ7" s="201"/>
      <c r="IBR7" s="201"/>
      <c r="IBS7" s="201"/>
      <c r="IBT7" s="201"/>
      <c r="IBU7" s="201"/>
      <c r="IBV7" s="201"/>
      <c r="IBW7" s="201"/>
      <c r="IBX7" s="201"/>
      <c r="IBY7" s="201"/>
      <c r="IBZ7" s="201"/>
      <c r="ICA7" s="201"/>
      <c r="ICB7" s="201"/>
      <c r="ICC7" s="201"/>
      <c r="ICD7" s="201"/>
      <c r="ICE7" s="201"/>
      <c r="ICF7" s="201"/>
      <c r="ICG7" s="201"/>
      <c r="ICH7" s="201"/>
      <c r="ICI7" s="201"/>
      <c r="ICJ7" s="201"/>
      <c r="ICK7" s="201"/>
      <c r="ICL7" s="201"/>
      <c r="ICM7" s="201"/>
      <c r="ICN7" s="201"/>
      <c r="ICO7" s="201"/>
      <c r="ICP7" s="201"/>
      <c r="ICQ7" s="201"/>
      <c r="ICR7" s="201"/>
      <c r="ICS7" s="201"/>
      <c r="ICT7" s="201"/>
      <c r="ICU7" s="201"/>
      <c r="ICV7" s="201"/>
      <c r="ICW7" s="201"/>
      <c r="ICX7" s="201"/>
      <c r="ICY7" s="201"/>
      <c r="ICZ7" s="201"/>
      <c r="IDA7" s="201"/>
      <c r="IDB7" s="201"/>
      <c r="IDC7" s="201"/>
      <c r="IDD7" s="201"/>
      <c r="IDE7" s="201"/>
      <c r="IDF7" s="201"/>
      <c r="IDG7" s="201"/>
      <c r="IDH7" s="201"/>
      <c r="IDI7" s="201"/>
      <c r="IDJ7" s="201"/>
      <c r="IDK7" s="201"/>
      <c r="IDL7" s="201"/>
      <c r="IDM7" s="201"/>
      <c r="IDN7" s="201"/>
      <c r="IDO7" s="201"/>
      <c r="IDP7" s="201"/>
      <c r="IDQ7" s="201"/>
      <c r="IDR7" s="201"/>
      <c r="IDS7" s="201"/>
      <c r="IDT7" s="201"/>
      <c r="IDU7" s="201"/>
      <c r="IDV7" s="201"/>
      <c r="IDW7" s="201"/>
      <c r="IDX7" s="201"/>
      <c r="IDY7" s="201"/>
      <c r="IDZ7" s="201"/>
      <c r="IEA7" s="201"/>
      <c r="IEB7" s="201"/>
      <c r="IEC7" s="201"/>
      <c r="IED7" s="201"/>
      <c r="IEE7" s="201"/>
      <c r="IEF7" s="201"/>
      <c r="IEG7" s="201"/>
      <c r="IEH7" s="201"/>
      <c r="IEI7" s="201"/>
      <c r="IEJ7" s="201"/>
      <c r="IEK7" s="201"/>
      <c r="IEL7" s="201"/>
      <c r="IEM7" s="201"/>
      <c r="IEN7" s="201"/>
      <c r="IEO7" s="201"/>
      <c r="IEP7" s="201"/>
      <c r="IEQ7" s="201"/>
      <c r="IER7" s="201"/>
      <c r="IES7" s="201"/>
      <c r="IET7" s="201"/>
      <c r="IEU7" s="201"/>
      <c r="IEV7" s="201"/>
      <c r="IEW7" s="201"/>
      <c r="IEX7" s="201"/>
      <c r="IEY7" s="201"/>
      <c r="IEZ7" s="201"/>
      <c r="IFA7" s="201"/>
      <c r="IFB7" s="201"/>
      <c r="IFC7" s="201"/>
      <c r="IFD7" s="201"/>
      <c r="IFE7" s="201"/>
      <c r="IFF7" s="201"/>
      <c r="IFG7" s="201"/>
      <c r="IFH7" s="201"/>
      <c r="IFI7" s="201"/>
      <c r="IFJ7" s="201"/>
      <c r="IFK7" s="201"/>
      <c r="IFL7" s="201"/>
      <c r="IFM7" s="201"/>
      <c r="IFN7" s="201"/>
      <c r="IFO7" s="201"/>
      <c r="IFP7" s="201"/>
      <c r="IFQ7" s="201"/>
      <c r="IFR7" s="201"/>
      <c r="IFS7" s="201"/>
      <c r="IFT7" s="201"/>
      <c r="IFU7" s="201"/>
      <c r="IFV7" s="201"/>
      <c r="IFW7" s="201"/>
      <c r="IFX7" s="201"/>
      <c r="IFY7" s="201"/>
      <c r="IFZ7" s="201"/>
      <c r="IGA7" s="201"/>
      <c r="IGB7" s="201"/>
      <c r="IGC7" s="201"/>
      <c r="IGD7" s="201"/>
      <c r="IGE7" s="201"/>
      <c r="IGF7" s="201"/>
      <c r="IGG7" s="201"/>
      <c r="IGH7" s="201"/>
      <c r="IGI7" s="201"/>
      <c r="IGJ7" s="201"/>
      <c r="IGK7" s="201"/>
      <c r="IGL7" s="201"/>
      <c r="IGM7" s="201"/>
      <c r="IGN7" s="201"/>
      <c r="IGO7" s="201"/>
      <c r="IGP7" s="201"/>
      <c r="IGQ7" s="201"/>
      <c r="IGR7" s="201"/>
      <c r="IGS7" s="201"/>
      <c r="IGT7" s="201"/>
      <c r="IGU7" s="201"/>
      <c r="IGV7" s="201"/>
      <c r="IGW7" s="201"/>
      <c r="IGX7" s="201"/>
      <c r="IGY7" s="201"/>
      <c r="IGZ7" s="201"/>
      <c r="IHA7" s="201"/>
      <c r="IHB7" s="201"/>
      <c r="IHC7" s="201"/>
      <c r="IHD7" s="201"/>
      <c r="IHE7" s="201"/>
      <c r="IHF7" s="201"/>
      <c r="IHG7" s="201"/>
      <c r="IHH7" s="201"/>
      <c r="IHI7" s="201"/>
      <c r="IHJ7" s="201"/>
      <c r="IHK7" s="201"/>
      <c r="IHL7" s="201"/>
      <c r="IHM7" s="201"/>
      <c r="IHN7" s="201"/>
      <c r="IHO7" s="201"/>
      <c r="IHP7" s="201"/>
      <c r="IHQ7" s="201"/>
      <c r="IHR7" s="201"/>
      <c r="IHS7" s="201"/>
      <c r="IHT7" s="201"/>
      <c r="IHU7" s="201"/>
      <c r="IHV7" s="201"/>
      <c r="IHW7" s="201"/>
      <c r="IHX7" s="201"/>
      <c r="IHY7" s="201"/>
      <c r="IHZ7" s="201"/>
      <c r="IIA7" s="201"/>
      <c r="IIB7" s="201"/>
      <c r="IIC7" s="201"/>
      <c r="IID7" s="201"/>
      <c r="IIE7" s="201"/>
      <c r="IIF7" s="201"/>
      <c r="IIG7" s="201"/>
      <c r="IIH7" s="201"/>
      <c r="III7" s="201"/>
      <c r="IIJ7" s="201"/>
      <c r="IIK7" s="201"/>
      <c r="IIL7" s="201"/>
      <c r="IIM7" s="201"/>
      <c r="IIN7" s="201"/>
      <c r="IIO7" s="201"/>
      <c r="IIP7" s="201"/>
      <c r="IIQ7" s="201"/>
      <c r="IIR7" s="201"/>
      <c r="IIS7" s="201"/>
      <c r="IIT7" s="201"/>
      <c r="IIU7" s="201"/>
      <c r="IIV7" s="201"/>
      <c r="IIW7" s="201"/>
      <c r="IIX7" s="201"/>
      <c r="IIY7" s="201"/>
      <c r="IIZ7" s="201"/>
      <c r="IJA7" s="201"/>
      <c r="IJB7" s="201"/>
      <c r="IJC7" s="201"/>
      <c r="IJD7" s="201"/>
      <c r="IJE7" s="201"/>
      <c r="IJF7" s="201"/>
      <c r="IJG7" s="201"/>
      <c r="IJH7" s="201"/>
      <c r="IJI7" s="201"/>
      <c r="IJJ7" s="201"/>
      <c r="IJK7" s="201"/>
      <c r="IJL7" s="201"/>
      <c r="IJM7" s="201"/>
      <c r="IJN7" s="201"/>
      <c r="IJO7" s="201"/>
      <c r="IJP7" s="201"/>
      <c r="IJQ7" s="201"/>
      <c r="IJR7" s="201"/>
      <c r="IJS7" s="201"/>
      <c r="IJT7" s="201"/>
      <c r="IJU7" s="201"/>
      <c r="IJV7" s="201"/>
      <c r="IJW7" s="201"/>
      <c r="IJX7" s="201"/>
      <c r="IJY7" s="201"/>
      <c r="IJZ7" s="201"/>
      <c r="IKA7" s="201"/>
      <c r="IKB7" s="201"/>
      <c r="IKC7" s="201"/>
      <c r="IKD7" s="201"/>
      <c r="IKE7" s="201"/>
      <c r="IKF7" s="201"/>
      <c r="IKG7" s="201"/>
      <c r="IKH7" s="201"/>
      <c r="IKI7" s="201"/>
      <c r="IKJ7" s="201"/>
      <c r="IKK7" s="201"/>
      <c r="IKL7" s="201"/>
      <c r="IKM7" s="201"/>
      <c r="IKN7" s="201"/>
      <c r="IKO7" s="201"/>
      <c r="IKP7" s="201"/>
      <c r="IKQ7" s="201"/>
      <c r="IKR7" s="201"/>
      <c r="IKS7" s="201"/>
      <c r="IKT7" s="201"/>
      <c r="IKU7" s="201"/>
      <c r="IKV7" s="201"/>
      <c r="IKW7" s="201"/>
      <c r="IKX7" s="201"/>
      <c r="IKY7" s="201"/>
      <c r="IKZ7" s="201"/>
      <c r="ILA7" s="201"/>
      <c r="ILB7" s="201"/>
      <c r="ILC7" s="201"/>
      <c r="ILD7" s="201"/>
      <c r="ILE7" s="201"/>
      <c r="ILF7" s="201"/>
      <c r="ILG7" s="201"/>
      <c r="ILH7" s="201"/>
      <c r="ILI7" s="201"/>
      <c r="ILJ7" s="201"/>
      <c r="ILK7" s="201"/>
      <c r="ILL7" s="201"/>
      <c r="ILM7" s="201"/>
      <c r="ILN7" s="201"/>
      <c r="ILO7" s="201"/>
      <c r="ILP7" s="201"/>
      <c r="ILQ7" s="201"/>
      <c r="ILR7" s="201"/>
      <c r="ILS7" s="201"/>
      <c r="ILT7" s="201"/>
      <c r="ILU7" s="201"/>
      <c r="ILV7" s="201"/>
      <c r="ILW7" s="201"/>
      <c r="ILX7" s="201"/>
      <c r="ILY7" s="201"/>
      <c r="ILZ7" s="201"/>
      <c r="IMA7" s="201"/>
      <c r="IMB7" s="201"/>
      <c r="IMC7" s="201"/>
      <c r="IMD7" s="201"/>
      <c r="IME7" s="201"/>
      <c r="IMF7" s="201"/>
      <c r="IMG7" s="201"/>
      <c r="IMH7" s="201"/>
      <c r="IMI7" s="201"/>
      <c r="IMJ7" s="201"/>
      <c r="IMK7" s="201"/>
      <c r="IML7" s="201"/>
      <c r="IMM7" s="201"/>
      <c r="IMN7" s="201"/>
      <c r="IMO7" s="201"/>
      <c r="IMP7" s="201"/>
      <c r="IMQ7" s="201"/>
      <c r="IMR7" s="201"/>
      <c r="IMS7" s="201"/>
      <c r="IMT7" s="201"/>
      <c r="IMU7" s="201"/>
      <c r="IMV7" s="201"/>
      <c r="IMW7" s="201"/>
      <c r="IMX7" s="201"/>
      <c r="IMY7" s="201"/>
      <c r="IMZ7" s="201"/>
      <c r="INA7" s="201"/>
      <c r="INB7" s="201"/>
      <c r="INC7" s="201"/>
      <c r="IND7" s="201"/>
      <c r="INE7" s="201"/>
      <c r="INF7" s="201"/>
      <c r="ING7" s="201"/>
      <c r="INH7" s="201"/>
      <c r="INI7" s="201"/>
      <c r="INJ7" s="201"/>
      <c r="INK7" s="201"/>
      <c r="INL7" s="201"/>
      <c r="INM7" s="201"/>
      <c r="INN7" s="201"/>
      <c r="INO7" s="201"/>
      <c r="INP7" s="201"/>
      <c r="INQ7" s="201"/>
      <c r="INR7" s="201"/>
      <c r="INS7" s="201"/>
      <c r="INT7" s="201"/>
      <c r="INU7" s="201"/>
      <c r="INV7" s="201"/>
      <c r="INW7" s="201"/>
      <c r="INX7" s="201"/>
      <c r="INY7" s="201"/>
      <c r="INZ7" s="201"/>
      <c r="IOA7" s="201"/>
      <c r="IOB7" s="201"/>
      <c r="IOC7" s="201"/>
      <c r="IOD7" s="201"/>
      <c r="IOE7" s="201"/>
      <c r="IOF7" s="201"/>
      <c r="IOG7" s="201"/>
      <c r="IOH7" s="201"/>
      <c r="IOI7" s="201"/>
      <c r="IOJ7" s="201"/>
      <c r="IOK7" s="201"/>
      <c r="IOL7" s="201"/>
      <c r="IOM7" s="201"/>
      <c r="ION7" s="201"/>
      <c r="IOO7" s="201"/>
      <c r="IOP7" s="201"/>
      <c r="IOQ7" s="201"/>
      <c r="IOR7" s="201"/>
      <c r="IOS7" s="201"/>
      <c r="IOT7" s="201"/>
      <c r="IOU7" s="201"/>
      <c r="IOV7" s="201"/>
      <c r="IOW7" s="201"/>
      <c r="IOX7" s="201"/>
      <c r="IOY7" s="201"/>
      <c r="IOZ7" s="201"/>
      <c r="IPA7" s="201"/>
      <c r="IPB7" s="201"/>
      <c r="IPC7" s="201"/>
      <c r="IPD7" s="201"/>
      <c r="IPE7" s="201"/>
      <c r="IPF7" s="201"/>
      <c r="IPG7" s="201"/>
      <c r="IPH7" s="201"/>
      <c r="IPI7" s="201"/>
      <c r="IPJ7" s="201"/>
      <c r="IPK7" s="201"/>
      <c r="IPL7" s="201"/>
      <c r="IPM7" s="201"/>
      <c r="IPN7" s="201"/>
      <c r="IPO7" s="201"/>
      <c r="IPP7" s="201"/>
      <c r="IPQ7" s="201"/>
      <c r="IPR7" s="201"/>
      <c r="IPS7" s="201"/>
      <c r="IPT7" s="201"/>
      <c r="IPU7" s="201"/>
      <c r="IPV7" s="201"/>
      <c r="IPW7" s="201"/>
      <c r="IPX7" s="201"/>
      <c r="IPY7" s="201"/>
      <c r="IPZ7" s="201"/>
      <c r="IQA7" s="201"/>
      <c r="IQB7" s="201"/>
      <c r="IQC7" s="201"/>
      <c r="IQD7" s="201"/>
      <c r="IQE7" s="201"/>
      <c r="IQF7" s="201"/>
      <c r="IQG7" s="201"/>
      <c r="IQH7" s="201"/>
      <c r="IQI7" s="201"/>
      <c r="IQJ7" s="201"/>
      <c r="IQK7" s="201"/>
      <c r="IQL7" s="201"/>
      <c r="IQM7" s="201"/>
      <c r="IQN7" s="201"/>
      <c r="IQO7" s="201"/>
      <c r="IQP7" s="201"/>
      <c r="IQQ7" s="201"/>
      <c r="IQR7" s="201"/>
      <c r="IQS7" s="201"/>
      <c r="IQT7" s="201"/>
      <c r="IQU7" s="201"/>
      <c r="IQV7" s="201"/>
      <c r="IQW7" s="201"/>
      <c r="IQX7" s="201"/>
      <c r="IQY7" s="201"/>
      <c r="IQZ7" s="201"/>
      <c r="IRA7" s="201"/>
      <c r="IRB7" s="201"/>
      <c r="IRC7" s="201"/>
      <c r="IRD7" s="201"/>
      <c r="IRE7" s="201"/>
      <c r="IRF7" s="201"/>
      <c r="IRG7" s="201"/>
      <c r="IRH7" s="201"/>
      <c r="IRI7" s="201"/>
      <c r="IRJ7" s="201"/>
      <c r="IRK7" s="201"/>
      <c r="IRL7" s="201"/>
      <c r="IRM7" s="201"/>
      <c r="IRN7" s="201"/>
      <c r="IRO7" s="201"/>
      <c r="IRP7" s="201"/>
      <c r="IRQ7" s="201"/>
      <c r="IRR7" s="201"/>
      <c r="IRS7" s="201"/>
      <c r="IRT7" s="201"/>
      <c r="IRU7" s="201"/>
      <c r="IRV7" s="201"/>
      <c r="IRW7" s="201"/>
      <c r="IRX7" s="201"/>
      <c r="IRY7" s="201"/>
      <c r="IRZ7" s="201"/>
      <c r="ISA7" s="201"/>
      <c r="ISB7" s="201"/>
      <c r="ISC7" s="201"/>
      <c r="ISD7" s="201"/>
      <c r="ISE7" s="201"/>
      <c r="ISF7" s="201"/>
      <c r="ISG7" s="201"/>
      <c r="ISH7" s="201"/>
      <c r="ISI7" s="201"/>
      <c r="ISJ7" s="201"/>
      <c r="ISK7" s="201"/>
      <c r="ISL7" s="201"/>
      <c r="ISM7" s="201"/>
      <c r="ISN7" s="201"/>
      <c r="ISO7" s="201"/>
      <c r="ISP7" s="201"/>
      <c r="ISQ7" s="201"/>
      <c r="ISR7" s="201"/>
      <c r="ISS7" s="201"/>
      <c r="IST7" s="201"/>
      <c r="ISU7" s="201"/>
      <c r="ISV7" s="201"/>
      <c r="ISW7" s="201"/>
      <c r="ISX7" s="201"/>
      <c r="ISY7" s="201"/>
      <c r="ISZ7" s="201"/>
      <c r="ITA7" s="201"/>
      <c r="ITB7" s="201"/>
      <c r="ITC7" s="201"/>
      <c r="ITD7" s="201"/>
      <c r="ITE7" s="201"/>
      <c r="ITF7" s="201"/>
      <c r="ITG7" s="201"/>
      <c r="ITH7" s="201"/>
      <c r="ITI7" s="201"/>
      <c r="ITJ7" s="201"/>
      <c r="ITK7" s="201"/>
      <c r="ITL7" s="201"/>
      <c r="ITM7" s="201"/>
      <c r="ITN7" s="201"/>
      <c r="ITO7" s="201"/>
      <c r="ITP7" s="201"/>
      <c r="ITQ7" s="201"/>
      <c r="ITR7" s="201"/>
      <c r="ITS7" s="201"/>
      <c r="ITT7" s="201"/>
      <c r="ITU7" s="201"/>
      <c r="ITV7" s="201"/>
      <c r="ITW7" s="201"/>
      <c r="ITX7" s="201"/>
      <c r="ITY7" s="201"/>
      <c r="ITZ7" s="201"/>
      <c r="IUA7" s="201"/>
      <c r="IUB7" s="201"/>
      <c r="IUC7" s="201"/>
      <c r="IUD7" s="201"/>
      <c r="IUE7" s="201"/>
      <c r="IUF7" s="201"/>
      <c r="IUG7" s="201"/>
      <c r="IUH7" s="201"/>
      <c r="IUI7" s="201"/>
      <c r="IUJ7" s="201"/>
      <c r="IUK7" s="201"/>
      <c r="IUL7" s="201"/>
      <c r="IUM7" s="201"/>
      <c r="IUN7" s="201"/>
      <c r="IUO7" s="201"/>
      <c r="IUP7" s="201"/>
      <c r="IUQ7" s="201"/>
      <c r="IUR7" s="201"/>
      <c r="IUS7" s="201"/>
      <c r="IUT7" s="201"/>
      <c r="IUU7" s="201"/>
      <c r="IUV7" s="201"/>
      <c r="IUW7" s="201"/>
      <c r="IUX7" s="201"/>
      <c r="IUY7" s="201"/>
      <c r="IUZ7" s="201"/>
      <c r="IVA7" s="201"/>
      <c r="IVB7" s="201"/>
      <c r="IVC7" s="201"/>
      <c r="IVD7" s="201"/>
      <c r="IVE7" s="201"/>
      <c r="IVF7" s="201"/>
      <c r="IVG7" s="201"/>
      <c r="IVH7" s="201"/>
      <c r="IVI7" s="201"/>
      <c r="IVJ7" s="201"/>
      <c r="IVK7" s="201"/>
      <c r="IVL7" s="201"/>
      <c r="IVM7" s="201"/>
      <c r="IVN7" s="201"/>
      <c r="IVO7" s="201"/>
      <c r="IVP7" s="201"/>
      <c r="IVQ7" s="201"/>
      <c r="IVR7" s="201"/>
      <c r="IVS7" s="201"/>
      <c r="IVT7" s="201"/>
      <c r="IVU7" s="201"/>
      <c r="IVV7" s="201"/>
      <c r="IVW7" s="201"/>
      <c r="IVX7" s="201"/>
      <c r="IVY7" s="201"/>
      <c r="IVZ7" s="201"/>
      <c r="IWA7" s="201"/>
      <c r="IWB7" s="201"/>
      <c r="IWC7" s="201"/>
      <c r="IWD7" s="201"/>
      <c r="IWE7" s="201"/>
      <c r="IWF7" s="201"/>
      <c r="IWG7" s="201"/>
      <c r="IWH7" s="201"/>
      <c r="IWI7" s="201"/>
      <c r="IWJ7" s="201"/>
      <c r="IWK7" s="201"/>
      <c r="IWL7" s="201"/>
      <c r="IWM7" s="201"/>
      <c r="IWN7" s="201"/>
      <c r="IWO7" s="201"/>
      <c r="IWP7" s="201"/>
      <c r="IWQ7" s="201"/>
      <c r="IWR7" s="201"/>
      <c r="IWS7" s="201"/>
      <c r="IWT7" s="201"/>
      <c r="IWU7" s="201"/>
      <c r="IWV7" s="201"/>
      <c r="IWW7" s="201"/>
      <c r="IWX7" s="201"/>
      <c r="IWY7" s="201"/>
      <c r="IWZ7" s="201"/>
      <c r="IXA7" s="201"/>
      <c r="IXB7" s="201"/>
      <c r="IXC7" s="201"/>
      <c r="IXD7" s="201"/>
      <c r="IXE7" s="201"/>
      <c r="IXF7" s="201"/>
      <c r="IXG7" s="201"/>
      <c r="IXH7" s="201"/>
      <c r="IXI7" s="201"/>
      <c r="IXJ7" s="201"/>
      <c r="IXK7" s="201"/>
      <c r="IXL7" s="201"/>
      <c r="IXM7" s="201"/>
      <c r="IXN7" s="201"/>
      <c r="IXO7" s="201"/>
      <c r="IXP7" s="201"/>
      <c r="IXQ7" s="201"/>
      <c r="IXR7" s="201"/>
      <c r="IXS7" s="201"/>
      <c r="IXT7" s="201"/>
      <c r="IXU7" s="201"/>
      <c r="IXV7" s="201"/>
      <c r="IXW7" s="201"/>
      <c r="IXX7" s="201"/>
      <c r="IXY7" s="201"/>
      <c r="IXZ7" s="201"/>
      <c r="IYA7" s="201"/>
      <c r="IYB7" s="201"/>
      <c r="IYC7" s="201"/>
      <c r="IYD7" s="201"/>
      <c r="IYE7" s="201"/>
      <c r="IYF7" s="201"/>
      <c r="IYG7" s="201"/>
      <c r="IYH7" s="201"/>
      <c r="IYI7" s="201"/>
      <c r="IYJ7" s="201"/>
      <c r="IYK7" s="201"/>
      <c r="IYL7" s="201"/>
      <c r="IYM7" s="201"/>
      <c r="IYN7" s="201"/>
      <c r="IYO7" s="201"/>
      <c r="IYP7" s="201"/>
      <c r="IYQ7" s="201"/>
      <c r="IYR7" s="201"/>
      <c r="IYS7" s="201"/>
      <c r="IYT7" s="201"/>
      <c r="IYU7" s="201"/>
      <c r="IYV7" s="201"/>
      <c r="IYW7" s="201"/>
      <c r="IYX7" s="201"/>
      <c r="IYY7" s="201"/>
      <c r="IYZ7" s="201"/>
      <c r="IZA7" s="201"/>
      <c r="IZB7" s="201"/>
      <c r="IZC7" s="201"/>
      <c r="IZD7" s="201"/>
      <c r="IZE7" s="201"/>
      <c r="IZF7" s="201"/>
      <c r="IZG7" s="201"/>
      <c r="IZH7" s="201"/>
      <c r="IZI7" s="201"/>
      <c r="IZJ7" s="201"/>
      <c r="IZK7" s="201"/>
      <c r="IZL7" s="201"/>
      <c r="IZM7" s="201"/>
      <c r="IZN7" s="201"/>
      <c r="IZO7" s="201"/>
      <c r="IZP7" s="201"/>
      <c r="IZQ7" s="201"/>
      <c r="IZR7" s="201"/>
      <c r="IZS7" s="201"/>
      <c r="IZT7" s="201"/>
      <c r="IZU7" s="201"/>
      <c r="IZV7" s="201"/>
      <c r="IZW7" s="201"/>
      <c r="IZX7" s="201"/>
      <c r="IZY7" s="201"/>
      <c r="IZZ7" s="201"/>
      <c r="JAA7" s="201"/>
      <c r="JAB7" s="201"/>
      <c r="JAC7" s="201"/>
      <c r="JAD7" s="201"/>
      <c r="JAE7" s="201"/>
      <c r="JAF7" s="201"/>
      <c r="JAG7" s="201"/>
      <c r="JAH7" s="201"/>
      <c r="JAI7" s="201"/>
      <c r="JAJ7" s="201"/>
      <c r="JAK7" s="201"/>
      <c r="JAL7" s="201"/>
      <c r="JAM7" s="201"/>
      <c r="JAN7" s="201"/>
      <c r="JAO7" s="201"/>
      <c r="JAP7" s="201"/>
      <c r="JAQ7" s="201"/>
      <c r="JAR7" s="201"/>
      <c r="JAS7" s="201"/>
      <c r="JAT7" s="201"/>
      <c r="JAU7" s="201"/>
      <c r="JAV7" s="201"/>
      <c r="JAW7" s="201"/>
      <c r="JAX7" s="201"/>
      <c r="JAY7" s="201"/>
      <c r="JAZ7" s="201"/>
      <c r="JBA7" s="201"/>
      <c r="JBB7" s="201"/>
      <c r="JBC7" s="201"/>
      <c r="JBD7" s="201"/>
      <c r="JBE7" s="201"/>
      <c r="JBF7" s="201"/>
      <c r="JBG7" s="201"/>
      <c r="JBH7" s="201"/>
      <c r="JBI7" s="201"/>
      <c r="JBJ7" s="201"/>
      <c r="JBK7" s="201"/>
      <c r="JBL7" s="201"/>
      <c r="JBM7" s="201"/>
      <c r="JBN7" s="201"/>
      <c r="JBO7" s="201"/>
      <c r="JBP7" s="201"/>
      <c r="JBQ7" s="201"/>
      <c r="JBR7" s="201"/>
      <c r="JBS7" s="201"/>
      <c r="JBT7" s="201"/>
      <c r="JBU7" s="201"/>
      <c r="JBV7" s="201"/>
      <c r="JBW7" s="201"/>
      <c r="JBX7" s="201"/>
      <c r="JBY7" s="201"/>
      <c r="JBZ7" s="201"/>
      <c r="JCA7" s="201"/>
      <c r="JCB7" s="201"/>
      <c r="JCC7" s="201"/>
      <c r="JCD7" s="201"/>
      <c r="JCE7" s="201"/>
      <c r="JCF7" s="201"/>
      <c r="JCG7" s="201"/>
      <c r="JCH7" s="201"/>
      <c r="JCI7" s="201"/>
      <c r="JCJ7" s="201"/>
      <c r="JCK7" s="201"/>
      <c r="JCL7" s="201"/>
      <c r="JCM7" s="201"/>
      <c r="JCN7" s="201"/>
      <c r="JCO7" s="201"/>
      <c r="JCP7" s="201"/>
      <c r="JCQ7" s="201"/>
      <c r="JCR7" s="201"/>
      <c r="JCS7" s="201"/>
      <c r="JCT7" s="201"/>
      <c r="JCU7" s="201"/>
      <c r="JCV7" s="201"/>
      <c r="JCW7" s="201"/>
      <c r="JCX7" s="201"/>
      <c r="JCY7" s="201"/>
      <c r="JCZ7" s="201"/>
      <c r="JDA7" s="201"/>
      <c r="JDB7" s="201"/>
      <c r="JDC7" s="201"/>
      <c r="JDD7" s="201"/>
      <c r="JDE7" s="201"/>
      <c r="JDF7" s="201"/>
      <c r="JDG7" s="201"/>
      <c r="JDH7" s="201"/>
      <c r="JDI7" s="201"/>
      <c r="JDJ7" s="201"/>
      <c r="JDK7" s="201"/>
      <c r="JDL7" s="201"/>
      <c r="JDM7" s="201"/>
      <c r="JDN7" s="201"/>
      <c r="JDO7" s="201"/>
      <c r="JDP7" s="201"/>
      <c r="JDQ7" s="201"/>
      <c r="JDR7" s="201"/>
      <c r="JDS7" s="201"/>
      <c r="JDT7" s="201"/>
      <c r="JDU7" s="201"/>
      <c r="JDV7" s="201"/>
      <c r="JDW7" s="201"/>
      <c r="JDX7" s="201"/>
      <c r="JDY7" s="201"/>
      <c r="JDZ7" s="201"/>
      <c r="JEA7" s="201"/>
      <c r="JEB7" s="201"/>
      <c r="JEC7" s="201"/>
      <c r="JED7" s="201"/>
      <c r="JEE7" s="201"/>
      <c r="JEF7" s="201"/>
      <c r="JEG7" s="201"/>
      <c r="JEH7" s="201"/>
      <c r="JEI7" s="201"/>
      <c r="JEJ7" s="201"/>
      <c r="JEK7" s="201"/>
      <c r="JEL7" s="201"/>
      <c r="JEM7" s="201"/>
      <c r="JEN7" s="201"/>
      <c r="JEO7" s="201"/>
      <c r="JEP7" s="201"/>
      <c r="JEQ7" s="201"/>
      <c r="JER7" s="201"/>
      <c r="JES7" s="201"/>
      <c r="JET7" s="201"/>
      <c r="JEU7" s="201"/>
      <c r="JEV7" s="201"/>
      <c r="JEW7" s="201"/>
      <c r="JEX7" s="201"/>
      <c r="JEY7" s="201"/>
      <c r="JEZ7" s="201"/>
      <c r="JFA7" s="201"/>
      <c r="JFB7" s="201"/>
      <c r="JFC7" s="201"/>
      <c r="JFD7" s="201"/>
      <c r="JFE7" s="201"/>
      <c r="JFF7" s="201"/>
      <c r="JFG7" s="201"/>
      <c r="JFH7" s="201"/>
      <c r="JFI7" s="201"/>
      <c r="JFJ7" s="201"/>
      <c r="JFK7" s="201"/>
      <c r="JFL7" s="201"/>
      <c r="JFM7" s="201"/>
      <c r="JFN7" s="201"/>
      <c r="JFO7" s="201"/>
      <c r="JFP7" s="201"/>
      <c r="JFQ7" s="201"/>
      <c r="JFR7" s="201"/>
      <c r="JFS7" s="201"/>
      <c r="JFT7" s="201"/>
      <c r="JFU7" s="201"/>
      <c r="JFV7" s="201"/>
      <c r="JFW7" s="201"/>
      <c r="JFX7" s="201"/>
      <c r="JFY7" s="201"/>
      <c r="JFZ7" s="201"/>
      <c r="JGA7" s="201"/>
      <c r="JGB7" s="201"/>
      <c r="JGC7" s="201"/>
      <c r="JGD7" s="201"/>
      <c r="JGE7" s="201"/>
      <c r="JGF7" s="201"/>
      <c r="JGG7" s="201"/>
      <c r="JGH7" s="201"/>
      <c r="JGI7" s="201"/>
      <c r="JGJ7" s="201"/>
      <c r="JGK7" s="201"/>
      <c r="JGL7" s="201"/>
      <c r="JGM7" s="201"/>
      <c r="JGN7" s="201"/>
      <c r="JGO7" s="201"/>
      <c r="JGP7" s="201"/>
      <c r="JGQ7" s="201"/>
      <c r="JGR7" s="201"/>
      <c r="JGS7" s="201"/>
      <c r="JGT7" s="201"/>
      <c r="JGU7" s="201"/>
      <c r="JGV7" s="201"/>
      <c r="JGW7" s="201"/>
      <c r="JGX7" s="201"/>
      <c r="JGY7" s="201"/>
      <c r="JGZ7" s="201"/>
      <c r="JHA7" s="201"/>
      <c r="JHB7" s="201"/>
      <c r="JHC7" s="201"/>
      <c r="JHD7" s="201"/>
      <c r="JHE7" s="201"/>
      <c r="JHF7" s="201"/>
      <c r="JHG7" s="201"/>
      <c r="JHH7" s="201"/>
      <c r="JHI7" s="201"/>
      <c r="JHJ7" s="201"/>
      <c r="JHK7" s="201"/>
      <c r="JHL7" s="201"/>
      <c r="JHM7" s="201"/>
      <c r="JHN7" s="201"/>
      <c r="JHO7" s="201"/>
      <c r="JHP7" s="201"/>
      <c r="JHQ7" s="201"/>
      <c r="JHR7" s="201"/>
      <c r="JHS7" s="201"/>
      <c r="JHT7" s="201"/>
      <c r="JHU7" s="201"/>
      <c r="JHV7" s="201"/>
      <c r="JHW7" s="201"/>
      <c r="JHX7" s="201"/>
      <c r="JHY7" s="201"/>
      <c r="JHZ7" s="201"/>
      <c r="JIA7" s="201"/>
      <c r="JIB7" s="201"/>
      <c r="JIC7" s="201"/>
      <c r="JID7" s="201"/>
      <c r="JIE7" s="201"/>
      <c r="JIF7" s="201"/>
      <c r="JIG7" s="201"/>
      <c r="JIH7" s="201"/>
      <c r="JII7" s="201"/>
      <c r="JIJ7" s="201"/>
      <c r="JIK7" s="201"/>
      <c r="JIL7" s="201"/>
      <c r="JIM7" s="201"/>
      <c r="JIN7" s="201"/>
      <c r="JIO7" s="201"/>
      <c r="JIP7" s="201"/>
      <c r="JIQ7" s="201"/>
      <c r="JIR7" s="201"/>
      <c r="JIS7" s="201"/>
      <c r="JIT7" s="201"/>
      <c r="JIU7" s="201"/>
      <c r="JIV7" s="201"/>
      <c r="JIW7" s="201"/>
      <c r="JIX7" s="201"/>
      <c r="JIY7" s="201"/>
      <c r="JIZ7" s="201"/>
      <c r="JJA7" s="201"/>
      <c r="JJB7" s="201"/>
      <c r="JJC7" s="201"/>
      <c r="JJD7" s="201"/>
      <c r="JJE7" s="201"/>
      <c r="JJF7" s="201"/>
      <c r="JJG7" s="201"/>
      <c r="JJH7" s="201"/>
      <c r="JJI7" s="201"/>
      <c r="JJJ7" s="201"/>
      <c r="JJK7" s="201"/>
      <c r="JJL7" s="201"/>
      <c r="JJM7" s="201"/>
      <c r="JJN7" s="201"/>
      <c r="JJO7" s="201"/>
      <c r="JJP7" s="201"/>
      <c r="JJQ7" s="201"/>
      <c r="JJR7" s="201"/>
      <c r="JJS7" s="201"/>
      <c r="JJT7" s="201"/>
      <c r="JJU7" s="201"/>
      <c r="JJV7" s="201"/>
      <c r="JJW7" s="201"/>
      <c r="JJX7" s="201"/>
      <c r="JJY7" s="201"/>
      <c r="JJZ7" s="201"/>
      <c r="JKA7" s="201"/>
      <c r="JKB7" s="201"/>
      <c r="JKC7" s="201"/>
      <c r="JKD7" s="201"/>
      <c r="JKE7" s="201"/>
      <c r="JKF7" s="201"/>
      <c r="JKG7" s="201"/>
      <c r="JKH7" s="201"/>
      <c r="JKI7" s="201"/>
      <c r="JKJ7" s="201"/>
      <c r="JKK7" s="201"/>
      <c r="JKL7" s="201"/>
      <c r="JKM7" s="201"/>
      <c r="JKN7" s="201"/>
      <c r="JKO7" s="201"/>
      <c r="JKP7" s="201"/>
      <c r="JKQ7" s="201"/>
      <c r="JKR7" s="201"/>
      <c r="JKS7" s="201"/>
      <c r="JKT7" s="201"/>
      <c r="JKU7" s="201"/>
      <c r="JKV7" s="201"/>
      <c r="JKW7" s="201"/>
      <c r="JKX7" s="201"/>
      <c r="JKY7" s="201"/>
      <c r="JKZ7" s="201"/>
      <c r="JLA7" s="201"/>
      <c r="JLB7" s="201"/>
      <c r="JLC7" s="201"/>
      <c r="JLD7" s="201"/>
      <c r="JLE7" s="201"/>
      <c r="JLF7" s="201"/>
      <c r="JLG7" s="201"/>
      <c r="JLH7" s="201"/>
      <c r="JLI7" s="201"/>
      <c r="JLJ7" s="201"/>
      <c r="JLK7" s="201"/>
      <c r="JLL7" s="201"/>
      <c r="JLM7" s="201"/>
      <c r="JLN7" s="201"/>
      <c r="JLO7" s="201"/>
      <c r="JLP7" s="201"/>
      <c r="JLQ7" s="201"/>
      <c r="JLR7" s="201"/>
      <c r="JLS7" s="201"/>
      <c r="JLT7" s="201"/>
      <c r="JLU7" s="201"/>
      <c r="JLV7" s="201"/>
      <c r="JLW7" s="201"/>
      <c r="JLX7" s="201"/>
      <c r="JLY7" s="201"/>
      <c r="JLZ7" s="201"/>
      <c r="JMA7" s="201"/>
      <c r="JMB7" s="201"/>
      <c r="JMC7" s="201"/>
      <c r="JMD7" s="201"/>
      <c r="JME7" s="201"/>
      <c r="JMF7" s="201"/>
      <c r="JMG7" s="201"/>
      <c r="JMH7" s="201"/>
      <c r="JMI7" s="201"/>
      <c r="JMJ7" s="201"/>
      <c r="JMK7" s="201"/>
      <c r="JML7" s="201"/>
      <c r="JMM7" s="201"/>
      <c r="JMN7" s="201"/>
      <c r="JMO7" s="201"/>
      <c r="JMP7" s="201"/>
      <c r="JMQ7" s="201"/>
      <c r="JMR7" s="201"/>
      <c r="JMS7" s="201"/>
      <c r="JMT7" s="201"/>
      <c r="JMU7" s="201"/>
      <c r="JMV7" s="201"/>
      <c r="JMW7" s="201"/>
      <c r="JMX7" s="201"/>
      <c r="JMY7" s="201"/>
      <c r="JMZ7" s="201"/>
      <c r="JNA7" s="201"/>
      <c r="JNB7" s="201"/>
      <c r="JNC7" s="201"/>
      <c r="JND7" s="201"/>
      <c r="JNE7" s="201"/>
      <c r="JNF7" s="201"/>
      <c r="JNG7" s="201"/>
      <c r="JNH7" s="201"/>
      <c r="JNI7" s="201"/>
      <c r="JNJ7" s="201"/>
      <c r="JNK7" s="201"/>
      <c r="JNL7" s="201"/>
      <c r="JNM7" s="201"/>
      <c r="JNN7" s="201"/>
      <c r="JNO7" s="201"/>
      <c r="JNP7" s="201"/>
      <c r="JNQ7" s="201"/>
      <c r="JNR7" s="201"/>
      <c r="JNS7" s="201"/>
      <c r="JNT7" s="201"/>
      <c r="JNU7" s="201"/>
      <c r="JNV7" s="201"/>
      <c r="JNW7" s="201"/>
      <c r="JNX7" s="201"/>
      <c r="JNY7" s="201"/>
      <c r="JNZ7" s="201"/>
      <c r="JOA7" s="201"/>
      <c r="JOB7" s="201"/>
      <c r="JOC7" s="201"/>
      <c r="JOD7" s="201"/>
      <c r="JOE7" s="201"/>
      <c r="JOF7" s="201"/>
      <c r="JOG7" s="201"/>
      <c r="JOH7" s="201"/>
      <c r="JOI7" s="201"/>
      <c r="JOJ7" s="201"/>
      <c r="JOK7" s="201"/>
      <c r="JOL7" s="201"/>
      <c r="JOM7" s="201"/>
      <c r="JON7" s="201"/>
      <c r="JOO7" s="201"/>
      <c r="JOP7" s="201"/>
      <c r="JOQ7" s="201"/>
      <c r="JOR7" s="201"/>
      <c r="JOS7" s="201"/>
      <c r="JOT7" s="201"/>
      <c r="JOU7" s="201"/>
      <c r="JOV7" s="201"/>
      <c r="JOW7" s="201"/>
      <c r="JOX7" s="201"/>
      <c r="JOY7" s="201"/>
      <c r="JOZ7" s="201"/>
      <c r="JPA7" s="201"/>
      <c r="JPB7" s="201"/>
      <c r="JPC7" s="201"/>
      <c r="JPD7" s="201"/>
      <c r="JPE7" s="201"/>
      <c r="JPF7" s="201"/>
      <c r="JPG7" s="201"/>
      <c r="JPH7" s="201"/>
      <c r="JPI7" s="201"/>
      <c r="JPJ7" s="201"/>
      <c r="JPK7" s="201"/>
      <c r="JPL7" s="201"/>
      <c r="JPM7" s="201"/>
      <c r="JPN7" s="201"/>
      <c r="JPO7" s="201"/>
      <c r="JPP7" s="201"/>
      <c r="JPQ7" s="201"/>
      <c r="JPR7" s="201"/>
      <c r="JPS7" s="201"/>
      <c r="JPT7" s="201"/>
      <c r="JPU7" s="201"/>
      <c r="JPV7" s="201"/>
      <c r="JPW7" s="201"/>
      <c r="JPX7" s="201"/>
      <c r="JPY7" s="201"/>
      <c r="JPZ7" s="201"/>
      <c r="JQA7" s="201"/>
      <c r="JQB7" s="201"/>
      <c r="JQC7" s="201"/>
      <c r="JQD7" s="201"/>
      <c r="JQE7" s="201"/>
      <c r="JQF7" s="201"/>
      <c r="JQG7" s="201"/>
      <c r="JQH7" s="201"/>
      <c r="JQI7" s="201"/>
      <c r="JQJ7" s="201"/>
      <c r="JQK7" s="201"/>
      <c r="JQL7" s="201"/>
      <c r="JQM7" s="201"/>
      <c r="JQN7" s="201"/>
      <c r="JQO7" s="201"/>
      <c r="JQP7" s="201"/>
      <c r="JQQ7" s="201"/>
      <c r="JQR7" s="201"/>
      <c r="JQS7" s="201"/>
      <c r="JQT7" s="201"/>
      <c r="JQU7" s="201"/>
      <c r="JQV7" s="201"/>
      <c r="JQW7" s="201"/>
      <c r="JQX7" s="201"/>
      <c r="JQY7" s="201"/>
      <c r="JQZ7" s="201"/>
      <c r="JRA7" s="201"/>
      <c r="JRB7" s="201"/>
      <c r="JRC7" s="201"/>
      <c r="JRD7" s="201"/>
      <c r="JRE7" s="201"/>
      <c r="JRF7" s="201"/>
      <c r="JRG7" s="201"/>
      <c r="JRH7" s="201"/>
      <c r="JRI7" s="201"/>
      <c r="JRJ7" s="201"/>
      <c r="JRK7" s="201"/>
      <c r="JRL7" s="201"/>
      <c r="JRM7" s="201"/>
      <c r="JRN7" s="201"/>
      <c r="JRO7" s="201"/>
      <c r="JRP7" s="201"/>
      <c r="JRQ7" s="201"/>
      <c r="JRR7" s="201"/>
      <c r="JRS7" s="201"/>
      <c r="JRT7" s="201"/>
      <c r="JRU7" s="201"/>
      <c r="JRV7" s="201"/>
      <c r="JRW7" s="201"/>
      <c r="JRX7" s="201"/>
      <c r="JRY7" s="201"/>
      <c r="JRZ7" s="201"/>
      <c r="JSA7" s="201"/>
      <c r="JSB7" s="201"/>
      <c r="JSC7" s="201"/>
      <c r="JSD7" s="201"/>
      <c r="JSE7" s="201"/>
      <c r="JSF7" s="201"/>
      <c r="JSG7" s="201"/>
      <c r="JSH7" s="201"/>
      <c r="JSI7" s="201"/>
      <c r="JSJ7" s="201"/>
      <c r="JSK7" s="201"/>
      <c r="JSL7" s="201"/>
      <c r="JSM7" s="201"/>
      <c r="JSN7" s="201"/>
      <c r="JSO7" s="201"/>
      <c r="JSP7" s="201"/>
      <c r="JSQ7" s="201"/>
      <c r="JSR7" s="201"/>
      <c r="JSS7" s="201"/>
      <c r="JST7" s="201"/>
      <c r="JSU7" s="201"/>
      <c r="JSV7" s="201"/>
      <c r="JSW7" s="201"/>
      <c r="JSX7" s="201"/>
      <c r="JSY7" s="201"/>
      <c r="JSZ7" s="201"/>
      <c r="JTA7" s="201"/>
      <c r="JTB7" s="201"/>
      <c r="JTC7" s="201"/>
      <c r="JTD7" s="201"/>
      <c r="JTE7" s="201"/>
      <c r="JTF7" s="201"/>
      <c r="JTG7" s="201"/>
      <c r="JTH7" s="201"/>
      <c r="JTI7" s="201"/>
      <c r="JTJ7" s="201"/>
      <c r="JTK7" s="201"/>
      <c r="JTL7" s="201"/>
      <c r="JTM7" s="201"/>
      <c r="JTN7" s="201"/>
      <c r="JTO7" s="201"/>
      <c r="JTP7" s="201"/>
      <c r="JTQ7" s="201"/>
      <c r="JTR7" s="201"/>
      <c r="JTS7" s="201"/>
      <c r="JTT7" s="201"/>
      <c r="JTU7" s="201"/>
      <c r="JTV7" s="201"/>
      <c r="JTW7" s="201"/>
      <c r="JTX7" s="201"/>
      <c r="JTY7" s="201"/>
      <c r="JTZ7" s="201"/>
      <c r="JUA7" s="201"/>
      <c r="JUB7" s="201"/>
      <c r="JUC7" s="201"/>
      <c r="JUD7" s="201"/>
      <c r="JUE7" s="201"/>
      <c r="JUF7" s="201"/>
      <c r="JUG7" s="201"/>
      <c r="JUH7" s="201"/>
      <c r="JUI7" s="201"/>
      <c r="JUJ7" s="201"/>
      <c r="JUK7" s="201"/>
      <c r="JUL7" s="201"/>
      <c r="JUM7" s="201"/>
      <c r="JUN7" s="201"/>
      <c r="JUO7" s="201"/>
      <c r="JUP7" s="201"/>
      <c r="JUQ7" s="201"/>
      <c r="JUR7" s="201"/>
      <c r="JUS7" s="201"/>
      <c r="JUT7" s="201"/>
      <c r="JUU7" s="201"/>
      <c r="JUV7" s="201"/>
      <c r="JUW7" s="201"/>
      <c r="JUX7" s="201"/>
      <c r="JUY7" s="201"/>
      <c r="JUZ7" s="201"/>
      <c r="JVA7" s="201"/>
      <c r="JVB7" s="201"/>
      <c r="JVC7" s="201"/>
      <c r="JVD7" s="201"/>
      <c r="JVE7" s="201"/>
      <c r="JVF7" s="201"/>
      <c r="JVG7" s="201"/>
      <c r="JVH7" s="201"/>
      <c r="JVI7" s="201"/>
      <c r="JVJ7" s="201"/>
      <c r="JVK7" s="201"/>
      <c r="JVL7" s="201"/>
      <c r="JVM7" s="201"/>
      <c r="JVN7" s="201"/>
      <c r="JVO7" s="201"/>
      <c r="JVP7" s="201"/>
      <c r="JVQ7" s="201"/>
      <c r="JVR7" s="201"/>
      <c r="JVS7" s="201"/>
      <c r="JVT7" s="201"/>
      <c r="JVU7" s="201"/>
      <c r="JVV7" s="201"/>
      <c r="JVW7" s="201"/>
      <c r="JVX7" s="201"/>
      <c r="JVY7" s="201"/>
      <c r="JVZ7" s="201"/>
      <c r="JWA7" s="201"/>
      <c r="JWB7" s="201"/>
      <c r="JWC7" s="201"/>
      <c r="JWD7" s="201"/>
      <c r="JWE7" s="201"/>
      <c r="JWF7" s="201"/>
      <c r="JWG7" s="201"/>
      <c r="JWH7" s="201"/>
      <c r="JWI7" s="201"/>
      <c r="JWJ7" s="201"/>
      <c r="JWK7" s="201"/>
      <c r="JWL7" s="201"/>
      <c r="JWM7" s="201"/>
      <c r="JWN7" s="201"/>
      <c r="JWO7" s="201"/>
      <c r="JWP7" s="201"/>
      <c r="JWQ7" s="201"/>
      <c r="JWR7" s="201"/>
      <c r="JWS7" s="201"/>
      <c r="JWT7" s="201"/>
      <c r="JWU7" s="201"/>
      <c r="JWV7" s="201"/>
      <c r="JWW7" s="201"/>
      <c r="JWX7" s="201"/>
      <c r="JWY7" s="201"/>
      <c r="JWZ7" s="201"/>
      <c r="JXA7" s="201"/>
      <c r="JXB7" s="201"/>
      <c r="JXC7" s="201"/>
      <c r="JXD7" s="201"/>
      <c r="JXE7" s="201"/>
      <c r="JXF7" s="201"/>
      <c r="JXG7" s="201"/>
      <c r="JXH7" s="201"/>
      <c r="JXI7" s="201"/>
      <c r="JXJ7" s="201"/>
      <c r="JXK7" s="201"/>
      <c r="JXL7" s="201"/>
      <c r="JXM7" s="201"/>
      <c r="JXN7" s="201"/>
      <c r="JXO7" s="201"/>
      <c r="JXP7" s="201"/>
      <c r="JXQ7" s="201"/>
      <c r="JXR7" s="201"/>
      <c r="JXS7" s="201"/>
      <c r="JXT7" s="201"/>
      <c r="JXU7" s="201"/>
      <c r="JXV7" s="201"/>
      <c r="JXW7" s="201"/>
      <c r="JXX7" s="201"/>
      <c r="JXY7" s="201"/>
      <c r="JXZ7" s="201"/>
      <c r="JYA7" s="201"/>
      <c r="JYB7" s="201"/>
      <c r="JYC7" s="201"/>
      <c r="JYD7" s="201"/>
      <c r="JYE7" s="201"/>
      <c r="JYF7" s="201"/>
      <c r="JYG7" s="201"/>
      <c r="JYH7" s="201"/>
      <c r="JYI7" s="201"/>
      <c r="JYJ7" s="201"/>
      <c r="JYK7" s="201"/>
      <c r="JYL7" s="201"/>
      <c r="JYM7" s="201"/>
      <c r="JYN7" s="201"/>
      <c r="JYO7" s="201"/>
      <c r="JYP7" s="201"/>
      <c r="JYQ7" s="201"/>
      <c r="JYR7" s="201"/>
      <c r="JYS7" s="201"/>
      <c r="JYT7" s="201"/>
      <c r="JYU7" s="201"/>
      <c r="JYV7" s="201"/>
      <c r="JYW7" s="201"/>
      <c r="JYX7" s="201"/>
      <c r="JYY7" s="201"/>
      <c r="JYZ7" s="201"/>
      <c r="JZA7" s="201"/>
      <c r="JZB7" s="201"/>
      <c r="JZC7" s="201"/>
      <c r="JZD7" s="201"/>
      <c r="JZE7" s="201"/>
      <c r="JZF7" s="201"/>
      <c r="JZG7" s="201"/>
      <c r="JZH7" s="201"/>
      <c r="JZI7" s="201"/>
      <c r="JZJ7" s="201"/>
      <c r="JZK7" s="201"/>
      <c r="JZL7" s="201"/>
      <c r="JZM7" s="201"/>
      <c r="JZN7" s="201"/>
      <c r="JZO7" s="201"/>
      <c r="JZP7" s="201"/>
      <c r="JZQ7" s="201"/>
      <c r="JZR7" s="201"/>
      <c r="JZS7" s="201"/>
      <c r="JZT7" s="201"/>
      <c r="JZU7" s="201"/>
      <c r="JZV7" s="201"/>
      <c r="JZW7" s="201"/>
      <c r="JZX7" s="201"/>
      <c r="JZY7" s="201"/>
      <c r="JZZ7" s="201"/>
      <c r="KAA7" s="201"/>
      <c r="KAB7" s="201"/>
      <c r="KAC7" s="201"/>
      <c r="KAD7" s="201"/>
      <c r="KAE7" s="201"/>
      <c r="KAF7" s="201"/>
      <c r="KAG7" s="201"/>
      <c r="KAH7" s="201"/>
      <c r="KAI7" s="201"/>
      <c r="KAJ7" s="201"/>
      <c r="KAK7" s="201"/>
      <c r="KAL7" s="201"/>
      <c r="KAM7" s="201"/>
      <c r="KAN7" s="201"/>
      <c r="KAO7" s="201"/>
      <c r="KAP7" s="201"/>
      <c r="KAQ7" s="201"/>
      <c r="KAR7" s="201"/>
      <c r="KAS7" s="201"/>
      <c r="KAT7" s="201"/>
      <c r="KAU7" s="201"/>
      <c r="KAV7" s="201"/>
      <c r="KAW7" s="201"/>
      <c r="KAX7" s="201"/>
      <c r="KAY7" s="201"/>
      <c r="KAZ7" s="201"/>
      <c r="KBA7" s="201"/>
      <c r="KBB7" s="201"/>
      <c r="KBC7" s="201"/>
      <c r="KBD7" s="201"/>
      <c r="KBE7" s="201"/>
      <c r="KBF7" s="201"/>
      <c r="KBG7" s="201"/>
      <c r="KBH7" s="201"/>
      <c r="KBI7" s="201"/>
      <c r="KBJ7" s="201"/>
      <c r="KBK7" s="201"/>
      <c r="KBL7" s="201"/>
      <c r="KBM7" s="201"/>
      <c r="KBN7" s="201"/>
      <c r="KBO7" s="201"/>
      <c r="KBP7" s="201"/>
      <c r="KBQ7" s="201"/>
      <c r="KBR7" s="201"/>
      <c r="KBS7" s="201"/>
      <c r="KBT7" s="201"/>
      <c r="KBU7" s="201"/>
      <c r="KBV7" s="201"/>
      <c r="KBW7" s="201"/>
      <c r="KBX7" s="201"/>
      <c r="KBY7" s="201"/>
      <c r="KBZ7" s="201"/>
      <c r="KCA7" s="201"/>
      <c r="KCB7" s="201"/>
      <c r="KCC7" s="201"/>
      <c r="KCD7" s="201"/>
      <c r="KCE7" s="201"/>
      <c r="KCF7" s="201"/>
      <c r="KCG7" s="201"/>
      <c r="KCH7" s="201"/>
      <c r="KCI7" s="201"/>
      <c r="KCJ7" s="201"/>
      <c r="KCK7" s="201"/>
      <c r="KCL7" s="201"/>
      <c r="KCM7" s="201"/>
      <c r="KCN7" s="201"/>
      <c r="KCO7" s="201"/>
      <c r="KCP7" s="201"/>
      <c r="KCQ7" s="201"/>
      <c r="KCR7" s="201"/>
      <c r="KCS7" s="201"/>
      <c r="KCT7" s="201"/>
      <c r="KCU7" s="201"/>
      <c r="KCV7" s="201"/>
      <c r="KCW7" s="201"/>
      <c r="KCX7" s="201"/>
      <c r="KCY7" s="201"/>
      <c r="KCZ7" s="201"/>
      <c r="KDA7" s="201"/>
      <c r="KDB7" s="201"/>
      <c r="KDC7" s="201"/>
      <c r="KDD7" s="201"/>
      <c r="KDE7" s="201"/>
      <c r="KDF7" s="201"/>
      <c r="KDG7" s="201"/>
      <c r="KDH7" s="201"/>
      <c r="KDI7" s="201"/>
      <c r="KDJ7" s="201"/>
      <c r="KDK7" s="201"/>
      <c r="KDL7" s="201"/>
      <c r="KDM7" s="201"/>
      <c r="KDN7" s="201"/>
      <c r="KDO7" s="201"/>
      <c r="KDP7" s="201"/>
      <c r="KDQ7" s="201"/>
      <c r="KDR7" s="201"/>
      <c r="KDS7" s="201"/>
      <c r="KDT7" s="201"/>
      <c r="KDU7" s="201"/>
      <c r="KDV7" s="201"/>
      <c r="KDW7" s="201"/>
      <c r="KDX7" s="201"/>
      <c r="KDY7" s="201"/>
      <c r="KDZ7" s="201"/>
      <c r="KEA7" s="201"/>
      <c r="KEB7" s="201"/>
      <c r="KEC7" s="201"/>
      <c r="KED7" s="201"/>
      <c r="KEE7" s="201"/>
      <c r="KEF7" s="201"/>
      <c r="KEG7" s="201"/>
      <c r="KEH7" s="201"/>
      <c r="KEI7" s="201"/>
      <c r="KEJ7" s="201"/>
      <c r="KEK7" s="201"/>
      <c r="KEL7" s="201"/>
      <c r="KEM7" s="201"/>
      <c r="KEN7" s="201"/>
      <c r="KEO7" s="201"/>
      <c r="KEP7" s="201"/>
      <c r="KEQ7" s="201"/>
      <c r="KER7" s="201"/>
      <c r="KES7" s="201"/>
      <c r="KET7" s="201"/>
      <c r="KEU7" s="201"/>
      <c r="KEV7" s="201"/>
      <c r="KEW7" s="201"/>
      <c r="KEX7" s="201"/>
      <c r="KEY7" s="201"/>
      <c r="KEZ7" s="201"/>
      <c r="KFA7" s="201"/>
      <c r="KFB7" s="201"/>
      <c r="KFC7" s="201"/>
      <c r="KFD7" s="201"/>
      <c r="KFE7" s="201"/>
      <c r="KFF7" s="201"/>
      <c r="KFG7" s="201"/>
      <c r="KFH7" s="201"/>
      <c r="KFI7" s="201"/>
      <c r="KFJ7" s="201"/>
      <c r="KFK7" s="201"/>
      <c r="KFL7" s="201"/>
      <c r="KFM7" s="201"/>
      <c r="KFN7" s="201"/>
      <c r="KFO7" s="201"/>
      <c r="KFP7" s="201"/>
      <c r="KFQ7" s="201"/>
      <c r="KFR7" s="201"/>
      <c r="KFS7" s="201"/>
      <c r="KFT7" s="201"/>
      <c r="KFU7" s="201"/>
      <c r="KFV7" s="201"/>
      <c r="KFW7" s="201"/>
      <c r="KFX7" s="201"/>
      <c r="KFY7" s="201"/>
      <c r="KFZ7" s="201"/>
      <c r="KGA7" s="201"/>
      <c r="KGB7" s="201"/>
      <c r="KGC7" s="201"/>
      <c r="KGD7" s="201"/>
      <c r="KGE7" s="201"/>
      <c r="KGF7" s="201"/>
      <c r="KGG7" s="201"/>
      <c r="KGH7" s="201"/>
      <c r="KGI7" s="201"/>
      <c r="KGJ7" s="201"/>
      <c r="KGK7" s="201"/>
      <c r="KGL7" s="201"/>
      <c r="KGM7" s="201"/>
      <c r="KGN7" s="201"/>
      <c r="KGO7" s="201"/>
      <c r="KGP7" s="201"/>
      <c r="KGQ7" s="201"/>
      <c r="KGR7" s="201"/>
      <c r="KGS7" s="201"/>
      <c r="KGT7" s="201"/>
      <c r="KGU7" s="201"/>
      <c r="KGV7" s="201"/>
      <c r="KGW7" s="201"/>
      <c r="KGX7" s="201"/>
      <c r="KGY7" s="201"/>
      <c r="KGZ7" s="201"/>
      <c r="KHA7" s="201"/>
      <c r="KHB7" s="201"/>
      <c r="KHC7" s="201"/>
      <c r="KHD7" s="201"/>
      <c r="KHE7" s="201"/>
      <c r="KHF7" s="201"/>
      <c r="KHG7" s="201"/>
      <c r="KHH7" s="201"/>
      <c r="KHI7" s="201"/>
      <c r="KHJ7" s="201"/>
      <c r="KHK7" s="201"/>
      <c r="KHL7" s="201"/>
      <c r="KHM7" s="201"/>
      <c r="KHN7" s="201"/>
      <c r="KHO7" s="201"/>
      <c r="KHP7" s="201"/>
      <c r="KHQ7" s="201"/>
      <c r="KHR7" s="201"/>
      <c r="KHS7" s="201"/>
      <c r="KHT7" s="201"/>
      <c r="KHU7" s="201"/>
      <c r="KHV7" s="201"/>
      <c r="KHW7" s="201"/>
      <c r="KHX7" s="201"/>
      <c r="KHY7" s="201"/>
      <c r="KHZ7" s="201"/>
      <c r="KIA7" s="201"/>
      <c r="KIB7" s="201"/>
      <c r="KIC7" s="201"/>
      <c r="KID7" s="201"/>
      <c r="KIE7" s="201"/>
      <c r="KIF7" s="201"/>
      <c r="KIG7" s="201"/>
      <c r="KIH7" s="201"/>
      <c r="KII7" s="201"/>
      <c r="KIJ7" s="201"/>
      <c r="KIK7" s="201"/>
      <c r="KIL7" s="201"/>
      <c r="KIM7" s="201"/>
      <c r="KIN7" s="201"/>
      <c r="KIO7" s="201"/>
      <c r="KIP7" s="201"/>
      <c r="KIQ7" s="201"/>
      <c r="KIR7" s="201"/>
      <c r="KIS7" s="201"/>
      <c r="KIT7" s="201"/>
      <c r="KIU7" s="201"/>
      <c r="KIV7" s="201"/>
      <c r="KIW7" s="201"/>
      <c r="KIX7" s="201"/>
      <c r="KIY7" s="201"/>
      <c r="KIZ7" s="201"/>
      <c r="KJA7" s="201"/>
      <c r="KJB7" s="201"/>
      <c r="KJC7" s="201"/>
      <c r="KJD7" s="201"/>
      <c r="KJE7" s="201"/>
      <c r="KJF7" s="201"/>
      <c r="KJG7" s="201"/>
      <c r="KJH7" s="201"/>
      <c r="KJI7" s="201"/>
      <c r="KJJ7" s="201"/>
      <c r="KJK7" s="201"/>
      <c r="KJL7" s="201"/>
      <c r="KJM7" s="201"/>
      <c r="KJN7" s="201"/>
      <c r="KJO7" s="201"/>
      <c r="KJP7" s="201"/>
      <c r="KJQ7" s="201"/>
      <c r="KJR7" s="201"/>
      <c r="KJS7" s="201"/>
      <c r="KJT7" s="201"/>
      <c r="KJU7" s="201"/>
      <c r="KJV7" s="201"/>
      <c r="KJW7" s="201"/>
      <c r="KJX7" s="201"/>
      <c r="KJY7" s="201"/>
      <c r="KJZ7" s="201"/>
      <c r="KKA7" s="201"/>
      <c r="KKB7" s="201"/>
      <c r="KKC7" s="201"/>
      <c r="KKD7" s="201"/>
      <c r="KKE7" s="201"/>
      <c r="KKF7" s="201"/>
      <c r="KKG7" s="201"/>
      <c r="KKH7" s="201"/>
      <c r="KKI7" s="201"/>
      <c r="KKJ7" s="201"/>
      <c r="KKK7" s="201"/>
      <c r="KKL7" s="201"/>
      <c r="KKM7" s="201"/>
      <c r="KKN7" s="201"/>
      <c r="KKO7" s="201"/>
      <c r="KKP7" s="201"/>
      <c r="KKQ7" s="201"/>
      <c r="KKR7" s="201"/>
      <c r="KKS7" s="201"/>
      <c r="KKT7" s="201"/>
      <c r="KKU7" s="201"/>
      <c r="KKV7" s="201"/>
      <c r="KKW7" s="201"/>
      <c r="KKX7" s="201"/>
      <c r="KKY7" s="201"/>
      <c r="KKZ7" s="201"/>
      <c r="KLA7" s="201"/>
      <c r="KLB7" s="201"/>
      <c r="KLC7" s="201"/>
      <c r="KLD7" s="201"/>
      <c r="KLE7" s="201"/>
      <c r="KLF7" s="201"/>
      <c r="KLG7" s="201"/>
      <c r="KLH7" s="201"/>
      <c r="KLI7" s="201"/>
      <c r="KLJ7" s="201"/>
      <c r="KLK7" s="201"/>
      <c r="KLL7" s="201"/>
      <c r="KLM7" s="201"/>
      <c r="KLN7" s="201"/>
      <c r="KLO7" s="201"/>
      <c r="KLP7" s="201"/>
      <c r="KLQ7" s="201"/>
      <c r="KLR7" s="201"/>
      <c r="KLS7" s="201"/>
      <c r="KLT7" s="201"/>
      <c r="KLU7" s="201"/>
      <c r="KLV7" s="201"/>
      <c r="KLW7" s="201"/>
      <c r="KLX7" s="201"/>
      <c r="KLY7" s="201"/>
      <c r="KLZ7" s="201"/>
      <c r="KMA7" s="201"/>
      <c r="KMB7" s="201"/>
      <c r="KMC7" s="201"/>
      <c r="KMD7" s="201"/>
      <c r="KME7" s="201"/>
      <c r="KMF7" s="201"/>
      <c r="KMG7" s="201"/>
      <c r="KMH7" s="201"/>
      <c r="KMI7" s="201"/>
      <c r="KMJ7" s="201"/>
      <c r="KMK7" s="201"/>
      <c r="KML7" s="201"/>
      <c r="KMM7" s="201"/>
      <c r="KMN7" s="201"/>
      <c r="KMO7" s="201"/>
      <c r="KMP7" s="201"/>
      <c r="KMQ7" s="201"/>
      <c r="KMR7" s="201"/>
      <c r="KMS7" s="201"/>
      <c r="KMT7" s="201"/>
      <c r="KMU7" s="201"/>
      <c r="KMV7" s="201"/>
      <c r="KMW7" s="201"/>
      <c r="KMX7" s="201"/>
      <c r="KMY7" s="201"/>
      <c r="KMZ7" s="201"/>
      <c r="KNA7" s="201"/>
      <c r="KNB7" s="201"/>
      <c r="KNC7" s="201"/>
      <c r="KND7" s="201"/>
      <c r="KNE7" s="201"/>
      <c r="KNF7" s="201"/>
      <c r="KNG7" s="201"/>
      <c r="KNH7" s="201"/>
      <c r="KNI7" s="201"/>
      <c r="KNJ7" s="201"/>
      <c r="KNK7" s="201"/>
      <c r="KNL7" s="201"/>
      <c r="KNM7" s="201"/>
      <c r="KNN7" s="201"/>
      <c r="KNO7" s="201"/>
      <c r="KNP7" s="201"/>
      <c r="KNQ7" s="201"/>
      <c r="KNR7" s="201"/>
      <c r="KNS7" s="201"/>
      <c r="KNT7" s="201"/>
      <c r="KNU7" s="201"/>
      <c r="KNV7" s="201"/>
      <c r="KNW7" s="201"/>
      <c r="KNX7" s="201"/>
      <c r="KNY7" s="201"/>
      <c r="KNZ7" s="201"/>
      <c r="KOA7" s="201"/>
      <c r="KOB7" s="201"/>
      <c r="KOC7" s="201"/>
      <c r="KOD7" s="201"/>
      <c r="KOE7" s="201"/>
      <c r="KOF7" s="201"/>
      <c r="KOG7" s="201"/>
      <c r="KOH7" s="201"/>
      <c r="KOI7" s="201"/>
      <c r="KOJ7" s="201"/>
      <c r="KOK7" s="201"/>
      <c r="KOL7" s="201"/>
      <c r="KOM7" s="201"/>
      <c r="KON7" s="201"/>
      <c r="KOO7" s="201"/>
      <c r="KOP7" s="201"/>
      <c r="KOQ7" s="201"/>
      <c r="KOR7" s="201"/>
      <c r="KOS7" s="201"/>
      <c r="KOT7" s="201"/>
      <c r="KOU7" s="201"/>
      <c r="KOV7" s="201"/>
      <c r="KOW7" s="201"/>
      <c r="KOX7" s="201"/>
      <c r="KOY7" s="201"/>
      <c r="KOZ7" s="201"/>
      <c r="KPA7" s="201"/>
      <c r="KPB7" s="201"/>
      <c r="KPC7" s="201"/>
      <c r="KPD7" s="201"/>
      <c r="KPE7" s="201"/>
      <c r="KPF7" s="201"/>
      <c r="KPG7" s="201"/>
      <c r="KPH7" s="201"/>
      <c r="KPI7" s="201"/>
      <c r="KPJ7" s="201"/>
      <c r="KPK7" s="201"/>
      <c r="KPL7" s="201"/>
      <c r="KPM7" s="201"/>
      <c r="KPN7" s="201"/>
      <c r="KPO7" s="201"/>
      <c r="KPP7" s="201"/>
      <c r="KPQ7" s="201"/>
      <c r="KPR7" s="201"/>
      <c r="KPS7" s="201"/>
      <c r="KPT7" s="201"/>
      <c r="KPU7" s="201"/>
      <c r="KPV7" s="201"/>
      <c r="KPW7" s="201"/>
      <c r="KPX7" s="201"/>
      <c r="KPY7" s="201"/>
      <c r="KPZ7" s="201"/>
      <c r="KQA7" s="201"/>
      <c r="KQB7" s="201"/>
      <c r="KQC7" s="201"/>
      <c r="KQD7" s="201"/>
      <c r="KQE7" s="201"/>
      <c r="KQF7" s="201"/>
      <c r="KQG7" s="201"/>
      <c r="KQH7" s="201"/>
      <c r="KQI7" s="201"/>
      <c r="KQJ7" s="201"/>
      <c r="KQK7" s="201"/>
      <c r="KQL7" s="201"/>
      <c r="KQM7" s="201"/>
      <c r="KQN7" s="201"/>
      <c r="KQO7" s="201"/>
      <c r="KQP7" s="201"/>
      <c r="KQQ7" s="201"/>
      <c r="KQR7" s="201"/>
      <c r="KQS7" s="201"/>
      <c r="KQT7" s="201"/>
      <c r="KQU7" s="201"/>
      <c r="KQV7" s="201"/>
      <c r="KQW7" s="201"/>
      <c r="KQX7" s="201"/>
      <c r="KQY7" s="201"/>
      <c r="KQZ7" s="201"/>
      <c r="KRA7" s="201"/>
      <c r="KRB7" s="201"/>
      <c r="KRC7" s="201"/>
      <c r="KRD7" s="201"/>
      <c r="KRE7" s="201"/>
      <c r="KRF7" s="201"/>
      <c r="KRG7" s="201"/>
      <c r="KRH7" s="201"/>
      <c r="KRI7" s="201"/>
      <c r="KRJ7" s="201"/>
      <c r="KRK7" s="201"/>
      <c r="KRL7" s="201"/>
      <c r="KRM7" s="201"/>
      <c r="KRN7" s="201"/>
      <c r="KRO7" s="201"/>
      <c r="KRP7" s="201"/>
      <c r="KRQ7" s="201"/>
      <c r="KRR7" s="201"/>
      <c r="KRS7" s="201"/>
      <c r="KRT7" s="201"/>
      <c r="KRU7" s="201"/>
      <c r="KRV7" s="201"/>
      <c r="KRW7" s="201"/>
      <c r="KRX7" s="201"/>
      <c r="KRY7" s="201"/>
      <c r="KRZ7" s="201"/>
      <c r="KSA7" s="201"/>
      <c r="KSB7" s="201"/>
      <c r="KSC7" s="201"/>
      <c r="KSD7" s="201"/>
      <c r="KSE7" s="201"/>
      <c r="KSF7" s="201"/>
      <c r="KSG7" s="201"/>
      <c r="KSH7" s="201"/>
      <c r="KSI7" s="201"/>
      <c r="KSJ7" s="201"/>
      <c r="KSK7" s="201"/>
      <c r="KSL7" s="201"/>
      <c r="KSM7" s="201"/>
      <c r="KSN7" s="201"/>
      <c r="KSO7" s="201"/>
      <c r="KSP7" s="201"/>
      <c r="KSQ7" s="201"/>
      <c r="KSR7" s="201"/>
      <c r="KSS7" s="201"/>
      <c r="KST7" s="201"/>
      <c r="KSU7" s="201"/>
      <c r="KSV7" s="201"/>
      <c r="KSW7" s="201"/>
      <c r="KSX7" s="201"/>
      <c r="KSY7" s="201"/>
      <c r="KSZ7" s="201"/>
      <c r="KTA7" s="201"/>
      <c r="KTB7" s="201"/>
      <c r="KTC7" s="201"/>
      <c r="KTD7" s="201"/>
      <c r="KTE7" s="201"/>
      <c r="KTF7" s="201"/>
      <c r="KTG7" s="201"/>
      <c r="KTH7" s="201"/>
      <c r="KTI7" s="201"/>
      <c r="KTJ7" s="201"/>
      <c r="KTK7" s="201"/>
      <c r="KTL7" s="201"/>
      <c r="KTM7" s="201"/>
      <c r="KTN7" s="201"/>
      <c r="KTO7" s="201"/>
      <c r="KTP7" s="201"/>
      <c r="KTQ7" s="201"/>
      <c r="KTR7" s="201"/>
      <c r="KTS7" s="201"/>
      <c r="KTT7" s="201"/>
      <c r="KTU7" s="201"/>
      <c r="KTV7" s="201"/>
      <c r="KTW7" s="201"/>
      <c r="KTX7" s="201"/>
      <c r="KTY7" s="201"/>
      <c r="KTZ7" s="201"/>
      <c r="KUA7" s="201"/>
      <c r="KUB7" s="201"/>
      <c r="KUC7" s="201"/>
      <c r="KUD7" s="201"/>
      <c r="KUE7" s="201"/>
      <c r="KUF7" s="201"/>
      <c r="KUG7" s="201"/>
      <c r="KUH7" s="201"/>
      <c r="KUI7" s="201"/>
      <c r="KUJ7" s="201"/>
      <c r="KUK7" s="201"/>
      <c r="KUL7" s="201"/>
      <c r="KUM7" s="201"/>
      <c r="KUN7" s="201"/>
      <c r="KUO7" s="201"/>
      <c r="KUP7" s="201"/>
      <c r="KUQ7" s="201"/>
      <c r="KUR7" s="201"/>
      <c r="KUS7" s="201"/>
      <c r="KUT7" s="201"/>
      <c r="KUU7" s="201"/>
      <c r="KUV7" s="201"/>
      <c r="KUW7" s="201"/>
      <c r="KUX7" s="201"/>
      <c r="KUY7" s="201"/>
      <c r="KUZ7" s="201"/>
      <c r="KVA7" s="201"/>
      <c r="KVB7" s="201"/>
      <c r="KVC7" s="201"/>
      <c r="KVD7" s="201"/>
      <c r="KVE7" s="201"/>
      <c r="KVF7" s="201"/>
      <c r="KVG7" s="201"/>
      <c r="KVH7" s="201"/>
      <c r="KVI7" s="201"/>
      <c r="KVJ7" s="201"/>
      <c r="KVK7" s="201"/>
      <c r="KVL7" s="201"/>
      <c r="KVM7" s="201"/>
      <c r="KVN7" s="201"/>
      <c r="KVO7" s="201"/>
      <c r="KVP7" s="201"/>
      <c r="KVQ7" s="201"/>
      <c r="KVR7" s="201"/>
      <c r="KVS7" s="201"/>
      <c r="KVT7" s="201"/>
      <c r="KVU7" s="201"/>
      <c r="KVV7" s="201"/>
      <c r="KVW7" s="201"/>
      <c r="KVX7" s="201"/>
      <c r="KVY7" s="201"/>
      <c r="KVZ7" s="201"/>
      <c r="KWA7" s="201"/>
      <c r="KWB7" s="201"/>
      <c r="KWC7" s="201"/>
      <c r="KWD7" s="201"/>
      <c r="KWE7" s="201"/>
      <c r="KWF7" s="201"/>
      <c r="KWG7" s="201"/>
      <c r="KWH7" s="201"/>
      <c r="KWI7" s="201"/>
      <c r="KWJ7" s="201"/>
      <c r="KWK7" s="201"/>
      <c r="KWL7" s="201"/>
      <c r="KWM7" s="201"/>
      <c r="KWN7" s="201"/>
      <c r="KWO7" s="201"/>
      <c r="KWP7" s="201"/>
      <c r="KWQ7" s="201"/>
      <c r="KWR7" s="201"/>
      <c r="KWS7" s="201"/>
      <c r="KWT7" s="201"/>
      <c r="KWU7" s="201"/>
      <c r="KWV7" s="201"/>
      <c r="KWW7" s="201"/>
      <c r="KWX7" s="201"/>
      <c r="KWY7" s="201"/>
      <c r="KWZ7" s="201"/>
      <c r="KXA7" s="201"/>
      <c r="KXB7" s="201"/>
      <c r="KXC7" s="201"/>
      <c r="KXD7" s="201"/>
      <c r="KXE7" s="201"/>
      <c r="KXF7" s="201"/>
      <c r="KXG7" s="201"/>
      <c r="KXH7" s="201"/>
      <c r="KXI7" s="201"/>
      <c r="KXJ7" s="201"/>
      <c r="KXK7" s="201"/>
      <c r="KXL7" s="201"/>
      <c r="KXM7" s="201"/>
      <c r="KXN7" s="201"/>
      <c r="KXO7" s="201"/>
      <c r="KXP7" s="201"/>
      <c r="KXQ7" s="201"/>
      <c r="KXR7" s="201"/>
      <c r="KXS7" s="201"/>
      <c r="KXT7" s="201"/>
      <c r="KXU7" s="201"/>
      <c r="KXV7" s="201"/>
      <c r="KXW7" s="201"/>
      <c r="KXX7" s="201"/>
      <c r="KXY7" s="201"/>
      <c r="KXZ7" s="201"/>
      <c r="KYA7" s="201"/>
      <c r="KYB7" s="201"/>
      <c r="KYC7" s="201"/>
      <c r="KYD7" s="201"/>
      <c r="KYE7" s="201"/>
      <c r="KYF7" s="201"/>
      <c r="KYG7" s="201"/>
      <c r="KYH7" s="201"/>
      <c r="KYI7" s="201"/>
      <c r="KYJ7" s="201"/>
      <c r="KYK7" s="201"/>
      <c r="KYL7" s="201"/>
      <c r="KYM7" s="201"/>
      <c r="KYN7" s="201"/>
      <c r="KYO7" s="201"/>
      <c r="KYP7" s="201"/>
      <c r="KYQ7" s="201"/>
      <c r="KYR7" s="201"/>
      <c r="KYS7" s="201"/>
      <c r="KYT7" s="201"/>
      <c r="KYU7" s="201"/>
      <c r="KYV7" s="201"/>
      <c r="KYW7" s="201"/>
      <c r="KYX7" s="201"/>
      <c r="KYY7" s="201"/>
      <c r="KYZ7" s="201"/>
      <c r="KZA7" s="201"/>
      <c r="KZB7" s="201"/>
      <c r="KZC7" s="201"/>
      <c r="KZD7" s="201"/>
      <c r="KZE7" s="201"/>
      <c r="KZF7" s="201"/>
      <c r="KZG7" s="201"/>
      <c r="KZH7" s="201"/>
      <c r="KZI7" s="201"/>
      <c r="KZJ7" s="201"/>
      <c r="KZK7" s="201"/>
      <c r="KZL7" s="201"/>
      <c r="KZM7" s="201"/>
      <c r="KZN7" s="201"/>
      <c r="KZO7" s="201"/>
      <c r="KZP7" s="201"/>
      <c r="KZQ7" s="201"/>
      <c r="KZR7" s="201"/>
      <c r="KZS7" s="201"/>
      <c r="KZT7" s="201"/>
      <c r="KZU7" s="201"/>
      <c r="KZV7" s="201"/>
      <c r="KZW7" s="201"/>
      <c r="KZX7" s="201"/>
      <c r="KZY7" s="201"/>
      <c r="KZZ7" s="201"/>
      <c r="LAA7" s="201"/>
      <c r="LAB7" s="201"/>
      <c r="LAC7" s="201"/>
      <c r="LAD7" s="201"/>
      <c r="LAE7" s="201"/>
      <c r="LAF7" s="201"/>
      <c r="LAG7" s="201"/>
      <c r="LAH7" s="201"/>
      <c r="LAI7" s="201"/>
      <c r="LAJ7" s="201"/>
      <c r="LAK7" s="201"/>
      <c r="LAL7" s="201"/>
      <c r="LAM7" s="201"/>
      <c r="LAN7" s="201"/>
      <c r="LAO7" s="201"/>
      <c r="LAP7" s="201"/>
      <c r="LAQ7" s="201"/>
      <c r="LAR7" s="201"/>
      <c r="LAS7" s="201"/>
      <c r="LAT7" s="201"/>
      <c r="LAU7" s="201"/>
      <c r="LAV7" s="201"/>
      <c r="LAW7" s="201"/>
      <c r="LAX7" s="201"/>
      <c r="LAY7" s="201"/>
      <c r="LAZ7" s="201"/>
      <c r="LBA7" s="201"/>
      <c r="LBB7" s="201"/>
      <c r="LBC7" s="201"/>
      <c r="LBD7" s="201"/>
      <c r="LBE7" s="201"/>
      <c r="LBF7" s="201"/>
      <c r="LBG7" s="201"/>
      <c r="LBH7" s="201"/>
      <c r="LBI7" s="201"/>
      <c r="LBJ7" s="201"/>
      <c r="LBK7" s="201"/>
      <c r="LBL7" s="201"/>
      <c r="LBM7" s="201"/>
      <c r="LBN7" s="201"/>
      <c r="LBO7" s="201"/>
      <c r="LBP7" s="201"/>
      <c r="LBQ7" s="201"/>
      <c r="LBR7" s="201"/>
      <c r="LBS7" s="201"/>
      <c r="LBT7" s="201"/>
      <c r="LBU7" s="201"/>
      <c r="LBV7" s="201"/>
      <c r="LBW7" s="201"/>
      <c r="LBX7" s="201"/>
      <c r="LBY7" s="201"/>
      <c r="LBZ7" s="201"/>
      <c r="LCA7" s="201"/>
      <c r="LCB7" s="201"/>
      <c r="LCC7" s="201"/>
      <c r="LCD7" s="201"/>
      <c r="LCE7" s="201"/>
      <c r="LCF7" s="201"/>
      <c r="LCG7" s="201"/>
      <c r="LCH7" s="201"/>
      <c r="LCI7" s="201"/>
      <c r="LCJ7" s="201"/>
      <c r="LCK7" s="201"/>
      <c r="LCL7" s="201"/>
      <c r="LCM7" s="201"/>
      <c r="LCN7" s="201"/>
      <c r="LCO7" s="201"/>
      <c r="LCP7" s="201"/>
      <c r="LCQ7" s="201"/>
      <c r="LCR7" s="201"/>
      <c r="LCS7" s="201"/>
      <c r="LCT7" s="201"/>
      <c r="LCU7" s="201"/>
      <c r="LCV7" s="201"/>
      <c r="LCW7" s="201"/>
      <c r="LCX7" s="201"/>
      <c r="LCY7" s="201"/>
      <c r="LCZ7" s="201"/>
      <c r="LDA7" s="201"/>
      <c r="LDB7" s="201"/>
      <c r="LDC7" s="201"/>
      <c r="LDD7" s="201"/>
      <c r="LDE7" s="201"/>
      <c r="LDF7" s="201"/>
      <c r="LDG7" s="201"/>
      <c r="LDH7" s="201"/>
      <c r="LDI7" s="201"/>
      <c r="LDJ7" s="201"/>
      <c r="LDK7" s="201"/>
      <c r="LDL7" s="201"/>
      <c r="LDM7" s="201"/>
      <c r="LDN7" s="201"/>
      <c r="LDO7" s="201"/>
      <c r="LDP7" s="201"/>
      <c r="LDQ7" s="201"/>
      <c r="LDR7" s="201"/>
      <c r="LDS7" s="201"/>
      <c r="LDT7" s="201"/>
      <c r="LDU7" s="201"/>
      <c r="LDV7" s="201"/>
      <c r="LDW7" s="201"/>
      <c r="LDX7" s="201"/>
      <c r="LDY7" s="201"/>
      <c r="LDZ7" s="201"/>
      <c r="LEA7" s="201"/>
      <c r="LEB7" s="201"/>
      <c r="LEC7" s="201"/>
      <c r="LED7" s="201"/>
      <c r="LEE7" s="201"/>
      <c r="LEF7" s="201"/>
      <c r="LEG7" s="201"/>
      <c r="LEH7" s="201"/>
      <c r="LEI7" s="201"/>
      <c r="LEJ7" s="201"/>
      <c r="LEK7" s="201"/>
      <c r="LEL7" s="201"/>
      <c r="LEM7" s="201"/>
      <c r="LEN7" s="201"/>
      <c r="LEO7" s="201"/>
      <c r="LEP7" s="201"/>
      <c r="LEQ7" s="201"/>
      <c r="LER7" s="201"/>
      <c r="LES7" s="201"/>
      <c r="LET7" s="201"/>
      <c r="LEU7" s="201"/>
      <c r="LEV7" s="201"/>
      <c r="LEW7" s="201"/>
      <c r="LEX7" s="201"/>
      <c r="LEY7" s="201"/>
      <c r="LEZ7" s="201"/>
      <c r="LFA7" s="201"/>
      <c r="LFB7" s="201"/>
      <c r="LFC7" s="201"/>
      <c r="LFD7" s="201"/>
      <c r="LFE7" s="201"/>
      <c r="LFF7" s="201"/>
      <c r="LFG7" s="201"/>
      <c r="LFH7" s="201"/>
      <c r="LFI7" s="201"/>
      <c r="LFJ7" s="201"/>
      <c r="LFK7" s="201"/>
      <c r="LFL7" s="201"/>
      <c r="LFM7" s="201"/>
      <c r="LFN7" s="201"/>
      <c r="LFO7" s="201"/>
      <c r="LFP7" s="201"/>
      <c r="LFQ7" s="201"/>
      <c r="LFR7" s="201"/>
      <c r="LFS7" s="201"/>
      <c r="LFT7" s="201"/>
      <c r="LFU7" s="201"/>
      <c r="LFV7" s="201"/>
      <c r="LFW7" s="201"/>
      <c r="LFX7" s="201"/>
      <c r="LFY7" s="201"/>
      <c r="LFZ7" s="201"/>
      <c r="LGA7" s="201"/>
      <c r="LGB7" s="201"/>
      <c r="LGC7" s="201"/>
      <c r="LGD7" s="201"/>
      <c r="LGE7" s="201"/>
      <c r="LGF7" s="201"/>
      <c r="LGG7" s="201"/>
      <c r="LGH7" s="201"/>
      <c r="LGI7" s="201"/>
      <c r="LGJ7" s="201"/>
      <c r="LGK7" s="201"/>
      <c r="LGL7" s="201"/>
      <c r="LGM7" s="201"/>
      <c r="LGN7" s="201"/>
      <c r="LGO7" s="201"/>
      <c r="LGP7" s="201"/>
      <c r="LGQ7" s="201"/>
      <c r="LGR7" s="201"/>
      <c r="LGS7" s="201"/>
      <c r="LGT7" s="201"/>
      <c r="LGU7" s="201"/>
      <c r="LGV7" s="201"/>
      <c r="LGW7" s="201"/>
      <c r="LGX7" s="201"/>
      <c r="LGY7" s="201"/>
      <c r="LGZ7" s="201"/>
      <c r="LHA7" s="201"/>
      <c r="LHB7" s="201"/>
      <c r="LHC7" s="201"/>
      <c r="LHD7" s="201"/>
      <c r="LHE7" s="201"/>
      <c r="LHF7" s="201"/>
      <c r="LHG7" s="201"/>
      <c r="LHH7" s="201"/>
      <c r="LHI7" s="201"/>
      <c r="LHJ7" s="201"/>
      <c r="LHK7" s="201"/>
      <c r="LHL7" s="201"/>
      <c r="LHM7" s="201"/>
      <c r="LHN7" s="201"/>
      <c r="LHO7" s="201"/>
      <c r="LHP7" s="201"/>
      <c r="LHQ7" s="201"/>
      <c r="LHR7" s="201"/>
      <c r="LHS7" s="201"/>
      <c r="LHT7" s="201"/>
      <c r="LHU7" s="201"/>
      <c r="LHV7" s="201"/>
      <c r="LHW7" s="201"/>
      <c r="LHX7" s="201"/>
      <c r="LHY7" s="201"/>
      <c r="LHZ7" s="201"/>
      <c r="LIA7" s="201"/>
      <c r="LIB7" s="201"/>
      <c r="LIC7" s="201"/>
      <c r="LID7" s="201"/>
      <c r="LIE7" s="201"/>
      <c r="LIF7" s="201"/>
      <c r="LIG7" s="201"/>
      <c r="LIH7" s="201"/>
      <c r="LII7" s="201"/>
      <c r="LIJ7" s="201"/>
      <c r="LIK7" s="201"/>
      <c r="LIL7" s="201"/>
      <c r="LIM7" s="201"/>
      <c r="LIN7" s="201"/>
      <c r="LIO7" s="201"/>
      <c r="LIP7" s="201"/>
      <c r="LIQ7" s="201"/>
      <c r="LIR7" s="201"/>
      <c r="LIS7" s="201"/>
      <c r="LIT7" s="201"/>
      <c r="LIU7" s="201"/>
      <c r="LIV7" s="201"/>
      <c r="LIW7" s="201"/>
      <c r="LIX7" s="201"/>
      <c r="LIY7" s="201"/>
      <c r="LIZ7" s="201"/>
      <c r="LJA7" s="201"/>
      <c r="LJB7" s="201"/>
      <c r="LJC7" s="201"/>
      <c r="LJD7" s="201"/>
      <c r="LJE7" s="201"/>
      <c r="LJF7" s="201"/>
      <c r="LJG7" s="201"/>
      <c r="LJH7" s="201"/>
      <c r="LJI7" s="201"/>
      <c r="LJJ7" s="201"/>
      <c r="LJK7" s="201"/>
      <c r="LJL7" s="201"/>
      <c r="LJM7" s="201"/>
      <c r="LJN7" s="201"/>
      <c r="LJO7" s="201"/>
      <c r="LJP7" s="201"/>
      <c r="LJQ7" s="201"/>
      <c r="LJR7" s="201"/>
      <c r="LJS7" s="201"/>
      <c r="LJT7" s="201"/>
      <c r="LJU7" s="201"/>
      <c r="LJV7" s="201"/>
      <c r="LJW7" s="201"/>
      <c r="LJX7" s="201"/>
      <c r="LJY7" s="201"/>
      <c r="LJZ7" s="201"/>
      <c r="LKA7" s="201"/>
      <c r="LKB7" s="201"/>
      <c r="LKC7" s="201"/>
      <c r="LKD7" s="201"/>
      <c r="LKE7" s="201"/>
      <c r="LKF7" s="201"/>
      <c r="LKG7" s="201"/>
      <c r="LKH7" s="201"/>
      <c r="LKI7" s="201"/>
      <c r="LKJ7" s="201"/>
      <c r="LKK7" s="201"/>
      <c r="LKL7" s="201"/>
      <c r="LKM7" s="201"/>
      <c r="LKN7" s="201"/>
      <c r="LKO7" s="201"/>
      <c r="LKP7" s="201"/>
      <c r="LKQ7" s="201"/>
      <c r="LKR7" s="201"/>
      <c r="LKS7" s="201"/>
      <c r="LKT7" s="201"/>
      <c r="LKU7" s="201"/>
      <c r="LKV7" s="201"/>
      <c r="LKW7" s="201"/>
      <c r="LKX7" s="201"/>
      <c r="LKY7" s="201"/>
      <c r="LKZ7" s="201"/>
      <c r="LLA7" s="201"/>
      <c r="LLB7" s="201"/>
      <c r="LLC7" s="201"/>
      <c r="LLD7" s="201"/>
      <c r="LLE7" s="201"/>
      <c r="LLF7" s="201"/>
      <c r="LLG7" s="201"/>
      <c r="LLH7" s="201"/>
      <c r="LLI7" s="201"/>
      <c r="LLJ7" s="201"/>
      <c r="LLK7" s="201"/>
      <c r="LLL7" s="201"/>
      <c r="LLM7" s="201"/>
      <c r="LLN7" s="201"/>
      <c r="LLO7" s="201"/>
      <c r="LLP7" s="201"/>
      <c r="LLQ7" s="201"/>
      <c r="LLR7" s="201"/>
      <c r="LLS7" s="201"/>
      <c r="LLT7" s="201"/>
      <c r="LLU7" s="201"/>
      <c r="LLV7" s="201"/>
      <c r="LLW7" s="201"/>
      <c r="LLX7" s="201"/>
      <c r="LLY7" s="201"/>
      <c r="LLZ7" s="201"/>
      <c r="LMA7" s="201"/>
      <c r="LMB7" s="201"/>
      <c r="LMC7" s="201"/>
      <c r="LMD7" s="201"/>
      <c r="LME7" s="201"/>
      <c r="LMF7" s="201"/>
      <c r="LMG7" s="201"/>
      <c r="LMH7" s="201"/>
      <c r="LMI7" s="201"/>
      <c r="LMJ7" s="201"/>
      <c r="LMK7" s="201"/>
      <c r="LML7" s="201"/>
      <c r="LMM7" s="201"/>
      <c r="LMN7" s="201"/>
      <c r="LMO7" s="201"/>
      <c r="LMP7" s="201"/>
      <c r="LMQ7" s="201"/>
      <c r="LMR7" s="201"/>
      <c r="LMS7" s="201"/>
      <c r="LMT7" s="201"/>
      <c r="LMU7" s="201"/>
      <c r="LMV7" s="201"/>
      <c r="LMW7" s="201"/>
      <c r="LMX7" s="201"/>
      <c r="LMY7" s="201"/>
      <c r="LMZ7" s="201"/>
      <c r="LNA7" s="201"/>
      <c r="LNB7" s="201"/>
      <c r="LNC7" s="201"/>
      <c r="LND7" s="201"/>
      <c r="LNE7" s="201"/>
      <c r="LNF7" s="201"/>
      <c r="LNG7" s="201"/>
      <c r="LNH7" s="201"/>
      <c r="LNI7" s="201"/>
      <c r="LNJ7" s="201"/>
      <c r="LNK7" s="201"/>
      <c r="LNL7" s="201"/>
      <c r="LNM7" s="201"/>
      <c r="LNN7" s="201"/>
      <c r="LNO7" s="201"/>
      <c r="LNP7" s="201"/>
      <c r="LNQ7" s="201"/>
      <c r="LNR7" s="201"/>
      <c r="LNS7" s="201"/>
      <c r="LNT7" s="201"/>
      <c r="LNU7" s="201"/>
      <c r="LNV7" s="201"/>
      <c r="LNW7" s="201"/>
      <c r="LNX7" s="201"/>
      <c r="LNY7" s="201"/>
      <c r="LNZ7" s="201"/>
      <c r="LOA7" s="201"/>
      <c r="LOB7" s="201"/>
      <c r="LOC7" s="201"/>
      <c r="LOD7" s="201"/>
      <c r="LOE7" s="201"/>
      <c r="LOF7" s="201"/>
      <c r="LOG7" s="201"/>
      <c r="LOH7" s="201"/>
      <c r="LOI7" s="201"/>
      <c r="LOJ7" s="201"/>
      <c r="LOK7" s="201"/>
      <c r="LOL7" s="201"/>
      <c r="LOM7" s="201"/>
      <c r="LON7" s="201"/>
      <c r="LOO7" s="201"/>
      <c r="LOP7" s="201"/>
      <c r="LOQ7" s="201"/>
      <c r="LOR7" s="201"/>
      <c r="LOS7" s="201"/>
      <c r="LOT7" s="201"/>
      <c r="LOU7" s="201"/>
      <c r="LOV7" s="201"/>
      <c r="LOW7" s="201"/>
      <c r="LOX7" s="201"/>
      <c r="LOY7" s="201"/>
      <c r="LOZ7" s="201"/>
      <c r="LPA7" s="201"/>
      <c r="LPB7" s="201"/>
      <c r="LPC7" s="201"/>
      <c r="LPD7" s="201"/>
      <c r="LPE7" s="201"/>
      <c r="LPF7" s="201"/>
      <c r="LPG7" s="201"/>
      <c r="LPH7" s="201"/>
      <c r="LPI7" s="201"/>
      <c r="LPJ7" s="201"/>
      <c r="LPK7" s="201"/>
      <c r="LPL7" s="201"/>
      <c r="LPM7" s="201"/>
      <c r="LPN7" s="201"/>
      <c r="LPO7" s="201"/>
      <c r="LPP7" s="201"/>
      <c r="LPQ7" s="201"/>
      <c r="LPR7" s="201"/>
      <c r="LPS7" s="201"/>
      <c r="LPT7" s="201"/>
      <c r="LPU7" s="201"/>
      <c r="LPV7" s="201"/>
      <c r="LPW7" s="201"/>
      <c r="LPX7" s="201"/>
      <c r="LPY7" s="201"/>
      <c r="LPZ7" s="201"/>
      <c r="LQA7" s="201"/>
      <c r="LQB7" s="201"/>
      <c r="LQC7" s="201"/>
      <c r="LQD7" s="201"/>
      <c r="LQE7" s="201"/>
      <c r="LQF7" s="201"/>
      <c r="LQG7" s="201"/>
      <c r="LQH7" s="201"/>
      <c r="LQI7" s="201"/>
      <c r="LQJ7" s="201"/>
      <c r="LQK7" s="201"/>
      <c r="LQL7" s="201"/>
      <c r="LQM7" s="201"/>
      <c r="LQN7" s="201"/>
      <c r="LQO7" s="201"/>
      <c r="LQP7" s="201"/>
      <c r="LQQ7" s="201"/>
      <c r="LQR7" s="201"/>
      <c r="LQS7" s="201"/>
      <c r="LQT7" s="201"/>
      <c r="LQU7" s="201"/>
      <c r="LQV7" s="201"/>
      <c r="LQW7" s="201"/>
      <c r="LQX7" s="201"/>
      <c r="LQY7" s="201"/>
      <c r="LQZ7" s="201"/>
      <c r="LRA7" s="201"/>
      <c r="LRB7" s="201"/>
      <c r="LRC7" s="201"/>
      <c r="LRD7" s="201"/>
      <c r="LRE7" s="201"/>
      <c r="LRF7" s="201"/>
      <c r="LRG7" s="201"/>
      <c r="LRH7" s="201"/>
      <c r="LRI7" s="201"/>
      <c r="LRJ7" s="201"/>
      <c r="LRK7" s="201"/>
      <c r="LRL7" s="201"/>
      <c r="LRM7" s="201"/>
      <c r="LRN7" s="201"/>
      <c r="LRO7" s="201"/>
      <c r="LRP7" s="201"/>
      <c r="LRQ7" s="201"/>
      <c r="LRR7" s="201"/>
      <c r="LRS7" s="201"/>
      <c r="LRT7" s="201"/>
      <c r="LRU7" s="201"/>
      <c r="LRV7" s="201"/>
      <c r="LRW7" s="201"/>
      <c r="LRX7" s="201"/>
      <c r="LRY7" s="201"/>
      <c r="LRZ7" s="201"/>
      <c r="LSA7" s="201"/>
      <c r="LSB7" s="201"/>
      <c r="LSC7" s="201"/>
      <c r="LSD7" s="201"/>
      <c r="LSE7" s="201"/>
      <c r="LSF7" s="201"/>
      <c r="LSG7" s="201"/>
      <c r="LSH7" s="201"/>
      <c r="LSI7" s="201"/>
      <c r="LSJ7" s="201"/>
      <c r="LSK7" s="201"/>
      <c r="LSL7" s="201"/>
      <c r="LSM7" s="201"/>
      <c r="LSN7" s="201"/>
      <c r="LSO7" s="201"/>
      <c r="LSP7" s="201"/>
      <c r="LSQ7" s="201"/>
      <c r="LSR7" s="201"/>
      <c r="LSS7" s="201"/>
      <c r="LST7" s="201"/>
      <c r="LSU7" s="201"/>
      <c r="LSV7" s="201"/>
      <c r="LSW7" s="201"/>
      <c r="LSX7" s="201"/>
      <c r="LSY7" s="201"/>
      <c r="LSZ7" s="201"/>
      <c r="LTA7" s="201"/>
      <c r="LTB7" s="201"/>
      <c r="LTC7" s="201"/>
      <c r="LTD7" s="201"/>
      <c r="LTE7" s="201"/>
      <c r="LTF7" s="201"/>
      <c r="LTG7" s="201"/>
      <c r="LTH7" s="201"/>
      <c r="LTI7" s="201"/>
      <c r="LTJ7" s="201"/>
      <c r="LTK7" s="201"/>
      <c r="LTL7" s="201"/>
      <c r="LTM7" s="201"/>
      <c r="LTN7" s="201"/>
      <c r="LTO7" s="201"/>
      <c r="LTP7" s="201"/>
      <c r="LTQ7" s="201"/>
      <c r="LTR7" s="201"/>
      <c r="LTS7" s="201"/>
      <c r="LTT7" s="201"/>
      <c r="LTU7" s="201"/>
      <c r="LTV7" s="201"/>
      <c r="LTW7" s="201"/>
      <c r="LTX7" s="201"/>
      <c r="LTY7" s="201"/>
      <c r="LTZ7" s="201"/>
      <c r="LUA7" s="201"/>
      <c r="LUB7" s="201"/>
      <c r="LUC7" s="201"/>
      <c r="LUD7" s="201"/>
      <c r="LUE7" s="201"/>
      <c r="LUF7" s="201"/>
      <c r="LUG7" s="201"/>
      <c r="LUH7" s="201"/>
      <c r="LUI7" s="201"/>
      <c r="LUJ7" s="201"/>
      <c r="LUK7" s="201"/>
      <c r="LUL7" s="201"/>
      <c r="LUM7" s="201"/>
      <c r="LUN7" s="201"/>
      <c r="LUO7" s="201"/>
      <c r="LUP7" s="201"/>
      <c r="LUQ7" s="201"/>
      <c r="LUR7" s="201"/>
      <c r="LUS7" s="201"/>
      <c r="LUT7" s="201"/>
      <c r="LUU7" s="201"/>
      <c r="LUV7" s="201"/>
      <c r="LUW7" s="201"/>
      <c r="LUX7" s="201"/>
      <c r="LUY7" s="201"/>
      <c r="LUZ7" s="201"/>
      <c r="LVA7" s="201"/>
      <c r="LVB7" s="201"/>
      <c r="LVC7" s="201"/>
      <c r="LVD7" s="201"/>
      <c r="LVE7" s="201"/>
      <c r="LVF7" s="201"/>
      <c r="LVG7" s="201"/>
      <c r="LVH7" s="201"/>
      <c r="LVI7" s="201"/>
      <c r="LVJ7" s="201"/>
      <c r="LVK7" s="201"/>
      <c r="LVL7" s="201"/>
      <c r="LVM7" s="201"/>
      <c r="LVN7" s="201"/>
      <c r="LVO7" s="201"/>
      <c r="LVP7" s="201"/>
      <c r="LVQ7" s="201"/>
      <c r="LVR7" s="201"/>
      <c r="LVS7" s="201"/>
      <c r="LVT7" s="201"/>
      <c r="LVU7" s="201"/>
      <c r="LVV7" s="201"/>
      <c r="LVW7" s="201"/>
      <c r="LVX7" s="201"/>
      <c r="LVY7" s="201"/>
      <c r="LVZ7" s="201"/>
      <c r="LWA7" s="201"/>
      <c r="LWB7" s="201"/>
      <c r="LWC7" s="201"/>
      <c r="LWD7" s="201"/>
      <c r="LWE7" s="201"/>
      <c r="LWF7" s="201"/>
      <c r="LWG7" s="201"/>
      <c r="LWH7" s="201"/>
      <c r="LWI7" s="201"/>
      <c r="LWJ7" s="201"/>
      <c r="LWK7" s="201"/>
      <c r="LWL7" s="201"/>
      <c r="LWM7" s="201"/>
      <c r="LWN7" s="201"/>
      <c r="LWO7" s="201"/>
      <c r="LWP7" s="201"/>
      <c r="LWQ7" s="201"/>
      <c r="LWR7" s="201"/>
      <c r="LWS7" s="201"/>
      <c r="LWT7" s="201"/>
      <c r="LWU7" s="201"/>
      <c r="LWV7" s="201"/>
      <c r="LWW7" s="201"/>
      <c r="LWX7" s="201"/>
      <c r="LWY7" s="201"/>
      <c r="LWZ7" s="201"/>
      <c r="LXA7" s="201"/>
      <c r="LXB7" s="201"/>
      <c r="LXC7" s="201"/>
      <c r="LXD7" s="201"/>
      <c r="LXE7" s="201"/>
      <c r="LXF7" s="201"/>
      <c r="LXG7" s="201"/>
      <c r="LXH7" s="201"/>
      <c r="LXI7" s="201"/>
      <c r="LXJ7" s="201"/>
      <c r="LXK7" s="201"/>
      <c r="LXL7" s="201"/>
      <c r="LXM7" s="201"/>
      <c r="LXN7" s="201"/>
      <c r="LXO7" s="201"/>
      <c r="LXP7" s="201"/>
      <c r="LXQ7" s="201"/>
      <c r="LXR7" s="201"/>
      <c r="LXS7" s="201"/>
      <c r="LXT7" s="201"/>
      <c r="LXU7" s="201"/>
      <c r="LXV7" s="201"/>
      <c r="LXW7" s="201"/>
      <c r="LXX7" s="201"/>
      <c r="LXY7" s="201"/>
      <c r="LXZ7" s="201"/>
      <c r="LYA7" s="201"/>
      <c r="LYB7" s="201"/>
      <c r="LYC7" s="201"/>
      <c r="LYD7" s="201"/>
      <c r="LYE7" s="201"/>
      <c r="LYF7" s="201"/>
      <c r="LYG7" s="201"/>
      <c r="LYH7" s="201"/>
      <c r="LYI7" s="201"/>
      <c r="LYJ7" s="201"/>
      <c r="LYK7" s="201"/>
      <c r="LYL7" s="201"/>
      <c r="LYM7" s="201"/>
      <c r="LYN7" s="201"/>
      <c r="LYO7" s="201"/>
      <c r="LYP7" s="201"/>
      <c r="LYQ7" s="201"/>
      <c r="LYR7" s="201"/>
      <c r="LYS7" s="201"/>
      <c r="LYT7" s="201"/>
      <c r="LYU7" s="201"/>
      <c r="LYV7" s="201"/>
      <c r="LYW7" s="201"/>
      <c r="LYX7" s="201"/>
      <c r="LYY7" s="201"/>
      <c r="LYZ7" s="201"/>
      <c r="LZA7" s="201"/>
      <c r="LZB7" s="201"/>
      <c r="LZC7" s="201"/>
      <c r="LZD7" s="201"/>
      <c r="LZE7" s="201"/>
      <c r="LZF7" s="201"/>
      <c r="LZG7" s="201"/>
      <c r="LZH7" s="201"/>
      <c r="LZI7" s="201"/>
      <c r="LZJ7" s="201"/>
      <c r="LZK7" s="201"/>
      <c r="LZL7" s="201"/>
      <c r="LZM7" s="201"/>
      <c r="LZN7" s="201"/>
      <c r="LZO7" s="201"/>
      <c r="LZP7" s="201"/>
      <c r="LZQ7" s="201"/>
      <c r="LZR7" s="201"/>
      <c r="LZS7" s="201"/>
      <c r="LZT7" s="201"/>
      <c r="LZU7" s="201"/>
      <c r="LZV7" s="201"/>
      <c r="LZW7" s="201"/>
      <c r="LZX7" s="201"/>
      <c r="LZY7" s="201"/>
      <c r="LZZ7" s="201"/>
      <c r="MAA7" s="201"/>
      <c r="MAB7" s="201"/>
      <c r="MAC7" s="201"/>
      <c r="MAD7" s="201"/>
      <c r="MAE7" s="201"/>
      <c r="MAF7" s="201"/>
      <c r="MAG7" s="201"/>
      <c r="MAH7" s="201"/>
      <c r="MAI7" s="201"/>
      <c r="MAJ7" s="201"/>
      <c r="MAK7" s="201"/>
      <c r="MAL7" s="201"/>
      <c r="MAM7" s="201"/>
      <c r="MAN7" s="201"/>
      <c r="MAO7" s="201"/>
      <c r="MAP7" s="201"/>
      <c r="MAQ7" s="201"/>
      <c r="MAR7" s="201"/>
      <c r="MAS7" s="201"/>
      <c r="MAT7" s="201"/>
      <c r="MAU7" s="201"/>
      <c r="MAV7" s="201"/>
      <c r="MAW7" s="201"/>
      <c r="MAX7" s="201"/>
      <c r="MAY7" s="201"/>
      <c r="MAZ7" s="201"/>
      <c r="MBA7" s="201"/>
      <c r="MBB7" s="201"/>
      <c r="MBC7" s="201"/>
      <c r="MBD7" s="201"/>
      <c r="MBE7" s="201"/>
      <c r="MBF7" s="201"/>
      <c r="MBG7" s="201"/>
      <c r="MBH7" s="201"/>
      <c r="MBI7" s="201"/>
      <c r="MBJ7" s="201"/>
      <c r="MBK7" s="201"/>
      <c r="MBL7" s="201"/>
      <c r="MBM7" s="201"/>
      <c r="MBN7" s="201"/>
      <c r="MBO7" s="201"/>
      <c r="MBP7" s="201"/>
      <c r="MBQ7" s="201"/>
      <c r="MBR7" s="201"/>
      <c r="MBS7" s="201"/>
      <c r="MBT7" s="201"/>
      <c r="MBU7" s="201"/>
      <c r="MBV7" s="201"/>
      <c r="MBW7" s="201"/>
      <c r="MBX7" s="201"/>
      <c r="MBY7" s="201"/>
      <c r="MBZ7" s="201"/>
      <c r="MCA7" s="201"/>
      <c r="MCB7" s="201"/>
      <c r="MCC7" s="201"/>
      <c r="MCD7" s="201"/>
      <c r="MCE7" s="201"/>
      <c r="MCF7" s="201"/>
      <c r="MCG7" s="201"/>
      <c r="MCH7" s="201"/>
      <c r="MCI7" s="201"/>
      <c r="MCJ7" s="201"/>
      <c r="MCK7" s="201"/>
      <c r="MCL7" s="201"/>
      <c r="MCM7" s="201"/>
      <c r="MCN7" s="201"/>
      <c r="MCO7" s="201"/>
      <c r="MCP7" s="201"/>
      <c r="MCQ7" s="201"/>
      <c r="MCR7" s="201"/>
      <c r="MCS7" s="201"/>
      <c r="MCT7" s="201"/>
      <c r="MCU7" s="201"/>
      <c r="MCV7" s="201"/>
      <c r="MCW7" s="201"/>
      <c r="MCX7" s="201"/>
      <c r="MCY7" s="201"/>
      <c r="MCZ7" s="201"/>
      <c r="MDA7" s="201"/>
      <c r="MDB7" s="201"/>
      <c r="MDC7" s="201"/>
      <c r="MDD7" s="201"/>
      <c r="MDE7" s="201"/>
      <c r="MDF7" s="201"/>
      <c r="MDG7" s="201"/>
      <c r="MDH7" s="201"/>
      <c r="MDI7" s="201"/>
      <c r="MDJ7" s="201"/>
      <c r="MDK7" s="201"/>
      <c r="MDL7" s="201"/>
      <c r="MDM7" s="201"/>
      <c r="MDN7" s="201"/>
      <c r="MDO7" s="201"/>
      <c r="MDP7" s="201"/>
      <c r="MDQ7" s="201"/>
      <c r="MDR7" s="201"/>
      <c r="MDS7" s="201"/>
      <c r="MDT7" s="201"/>
      <c r="MDU7" s="201"/>
      <c r="MDV7" s="201"/>
      <c r="MDW7" s="201"/>
      <c r="MDX7" s="201"/>
      <c r="MDY7" s="201"/>
      <c r="MDZ7" s="201"/>
      <c r="MEA7" s="201"/>
      <c r="MEB7" s="201"/>
      <c r="MEC7" s="201"/>
      <c r="MED7" s="201"/>
      <c r="MEE7" s="201"/>
      <c r="MEF7" s="201"/>
      <c r="MEG7" s="201"/>
      <c r="MEH7" s="201"/>
      <c r="MEI7" s="201"/>
      <c r="MEJ7" s="201"/>
      <c r="MEK7" s="201"/>
      <c r="MEL7" s="201"/>
      <c r="MEM7" s="201"/>
      <c r="MEN7" s="201"/>
      <c r="MEO7" s="201"/>
      <c r="MEP7" s="201"/>
      <c r="MEQ7" s="201"/>
      <c r="MER7" s="201"/>
      <c r="MES7" s="201"/>
      <c r="MET7" s="201"/>
      <c r="MEU7" s="201"/>
      <c r="MEV7" s="201"/>
      <c r="MEW7" s="201"/>
      <c r="MEX7" s="201"/>
      <c r="MEY7" s="201"/>
      <c r="MEZ7" s="201"/>
      <c r="MFA7" s="201"/>
      <c r="MFB7" s="201"/>
      <c r="MFC7" s="201"/>
      <c r="MFD7" s="201"/>
      <c r="MFE7" s="201"/>
      <c r="MFF7" s="201"/>
      <c r="MFG7" s="201"/>
      <c r="MFH7" s="201"/>
      <c r="MFI7" s="201"/>
      <c r="MFJ7" s="201"/>
      <c r="MFK7" s="201"/>
      <c r="MFL7" s="201"/>
      <c r="MFM7" s="201"/>
      <c r="MFN7" s="201"/>
      <c r="MFO7" s="201"/>
      <c r="MFP7" s="201"/>
      <c r="MFQ7" s="201"/>
      <c r="MFR7" s="201"/>
      <c r="MFS7" s="201"/>
      <c r="MFT7" s="201"/>
      <c r="MFU7" s="201"/>
      <c r="MFV7" s="201"/>
      <c r="MFW7" s="201"/>
      <c r="MFX7" s="201"/>
      <c r="MFY7" s="201"/>
      <c r="MFZ7" s="201"/>
      <c r="MGA7" s="201"/>
      <c r="MGB7" s="201"/>
      <c r="MGC7" s="201"/>
      <c r="MGD7" s="201"/>
      <c r="MGE7" s="201"/>
      <c r="MGF7" s="201"/>
      <c r="MGG7" s="201"/>
      <c r="MGH7" s="201"/>
      <c r="MGI7" s="201"/>
      <c r="MGJ7" s="201"/>
      <c r="MGK7" s="201"/>
      <c r="MGL7" s="201"/>
      <c r="MGM7" s="201"/>
      <c r="MGN7" s="201"/>
      <c r="MGO7" s="201"/>
      <c r="MGP7" s="201"/>
      <c r="MGQ7" s="201"/>
      <c r="MGR7" s="201"/>
      <c r="MGS7" s="201"/>
      <c r="MGT7" s="201"/>
      <c r="MGU7" s="201"/>
      <c r="MGV7" s="201"/>
      <c r="MGW7" s="201"/>
      <c r="MGX7" s="201"/>
      <c r="MGY7" s="201"/>
      <c r="MGZ7" s="201"/>
      <c r="MHA7" s="201"/>
      <c r="MHB7" s="201"/>
      <c r="MHC7" s="201"/>
      <c r="MHD7" s="201"/>
      <c r="MHE7" s="201"/>
      <c r="MHF7" s="201"/>
      <c r="MHG7" s="201"/>
      <c r="MHH7" s="201"/>
      <c r="MHI7" s="201"/>
      <c r="MHJ7" s="201"/>
      <c r="MHK7" s="201"/>
      <c r="MHL7" s="201"/>
      <c r="MHM7" s="201"/>
      <c r="MHN7" s="201"/>
      <c r="MHO7" s="201"/>
      <c r="MHP7" s="201"/>
      <c r="MHQ7" s="201"/>
      <c r="MHR7" s="201"/>
      <c r="MHS7" s="201"/>
      <c r="MHT7" s="201"/>
      <c r="MHU7" s="201"/>
      <c r="MHV7" s="201"/>
      <c r="MHW7" s="201"/>
      <c r="MHX7" s="201"/>
      <c r="MHY7" s="201"/>
      <c r="MHZ7" s="201"/>
      <c r="MIA7" s="201"/>
      <c r="MIB7" s="201"/>
      <c r="MIC7" s="201"/>
      <c r="MID7" s="201"/>
      <c r="MIE7" s="201"/>
      <c r="MIF7" s="201"/>
      <c r="MIG7" s="201"/>
      <c r="MIH7" s="201"/>
      <c r="MII7" s="201"/>
      <c r="MIJ7" s="201"/>
      <c r="MIK7" s="201"/>
      <c r="MIL7" s="201"/>
      <c r="MIM7" s="201"/>
      <c r="MIN7" s="201"/>
      <c r="MIO7" s="201"/>
      <c r="MIP7" s="201"/>
      <c r="MIQ7" s="201"/>
      <c r="MIR7" s="201"/>
      <c r="MIS7" s="201"/>
      <c r="MIT7" s="201"/>
      <c r="MIU7" s="201"/>
      <c r="MIV7" s="201"/>
      <c r="MIW7" s="201"/>
      <c r="MIX7" s="201"/>
      <c r="MIY7" s="201"/>
      <c r="MIZ7" s="201"/>
      <c r="MJA7" s="201"/>
      <c r="MJB7" s="201"/>
      <c r="MJC7" s="201"/>
      <c r="MJD7" s="201"/>
      <c r="MJE7" s="201"/>
      <c r="MJF7" s="201"/>
      <c r="MJG7" s="201"/>
      <c r="MJH7" s="201"/>
      <c r="MJI7" s="201"/>
      <c r="MJJ7" s="201"/>
      <c r="MJK7" s="201"/>
      <c r="MJL7" s="201"/>
      <c r="MJM7" s="201"/>
      <c r="MJN7" s="201"/>
      <c r="MJO7" s="201"/>
      <c r="MJP7" s="201"/>
      <c r="MJQ7" s="201"/>
      <c r="MJR7" s="201"/>
      <c r="MJS7" s="201"/>
      <c r="MJT7" s="201"/>
      <c r="MJU7" s="201"/>
      <c r="MJV7" s="201"/>
      <c r="MJW7" s="201"/>
      <c r="MJX7" s="201"/>
      <c r="MJY7" s="201"/>
      <c r="MJZ7" s="201"/>
      <c r="MKA7" s="201"/>
      <c r="MKB7" s="201"/>
      <c r="MKC7" s="201"/>
      <c r="MKD7" s="201"/>
      <c r="MKE7" s="201"/>
      <c r="MKF7" s="201"/>
      <c r="MKG7" s="201"/>
      <c r="MKH7" s="201"/>
      <c r="MKI7" s="201"/>
      <c r="MKJ7" s="201"/>
      <c r="MKK7" s="201"/>
      <c r="MKL7" s="201"/>
      <c r="MKM7" s="201"/>
      <c r="MKN7" s="201"/>
      <c r="MKO7" s="201"/>
      <c r="MKP7" s="201"/>
      <c r="MKQ7" s="201"/>
      <c r="MKR7" s="201"/>
      <c r="MKS7" s="201"/>
      <c r="MKT7" s="201"/>
      <c r="MKU7" s="201"/>
      <c r="MKV7" s="201"/>
      <c r="MKW7" s="201"/>
      <c r="MKX7" s="201"/>
      <c r="MKY7" s="201"/>
      <c r="MKZ7" s="201"/>
      <c r="MLA7" s="201"/>
      <c r="MLB7" s="201"/>
      <c r="MLC7" s="201"/>
      <c r="MLD7" s="201"/>
      <c r="MLE7" s="201"/>
      <c r="MLF7" s="201"/>
      <c r="MLG7" s="201"/>
      <c r="MLH7" s="201"/>
      <c r="MLI7" s="201"/>
      <c r="MLJ7" s="201"/>
      <c r="MLK7" s="201"/>
      <c r="MLL7" s="201"/>
      <c r="MLM7" s="201"/>
      <c r="MLN7" s="201"/>
      <c r="MLO7" s="201"/>
      <c r="MLP7" s="201"/>
      <c r="MLQ7" s="201"/>
      <c r="MLR7" s="201"/>
      <c r="MLS7" s="201"/>
      <c r="MLT7" s="201"/>
      <c r="MLU7" s="201"/>
      <c r="MLV7" s="201"/>
      <c r="MLW7" s="201"/>
      <c r="MLX7" s="201"/>
      <c r="MLY7" s="201"/>
      <c r="MLZ7" s="201"/>
      <c r="MMA7" s="201"/>
      <c r="MMB7" s="201"/>
      <c r="MMC7" s="201"/>
      <c r="MMD7" s="201"/>
      <c r="MME7" s="201"/>
      <c r="MMF7" s="201"/>
      <c r="MMG7" s="201"/>
      <c r="MMH7" s="201"/>
      <c r="MMI7" s="201"/>
      <c r="MMJ7" s="201"/>
      <c r="MMK7" s="201"/>
      <c r="MML7" s="201"/>
      <c r="MMM7" s="201"/>
      <c r="MMN7" s="201"/>
      <c r="MMO7" s="201"/>
      <c r="MMP7" s="201"/>
      <c r="MMQ7" s="201"/>
      <c r="MMR7" s="201"/>
      <c r="MMS7" s="201"/>
      <c r="MMT7" s="201"/>
      <c r="MMU7" s="201"/>
      <c r="MMV7" s="201"/>
      <c r="MMW7" s="201"/>
      <c r="MMX7" s="201"/>
      <c r="MMY7" s="201"/>
      <c r="MMZ7" s="201"/>
      <c r="MNA7" s="201"/>
      <c r="MNB7" s="201"/>
      <c r="MNC7" s="201"/>
      <c r="MND7" s="201"/>
      <c r="MNE7" s="201"/>
      <c r="MNF7" s="201"/>
      <c r="MNG7" s="201"/>
      <c r="MNH7" s="201"/>
      <c r="MNI7" s="201"/>
      <c r="MNJ7" s="201"/>
      <c r="MNK7" s="201"/>
      <c r="MNL7" s="201"/>
      <c r="MNM7" s="201"/>
      <c r="MNN7" s="201"/>
      <c r="MNO7" s="201"/>
      <c r="MNP7" s="201"/>
      <c r="MNQ7" s="201"/>
      <c r="MNR7" s="201"/>
      <c r="MNS7" s="201"/>
      <c r="MNT7" s="201"/>
      <c r="MNU7" s="201"/>
      <c r="MNV7" s="201"/>
      <c r="MNW7" s="201"/>
      <c r="MNX7" s="201"/>
      <c r="MNY7" s="201"/>
      <c r="MNZ7" s="201"/>
      <c r="MOA7" s="201"/>
      <c r="MOB7" s="201"/>
      <c r="MOC7" s="201"/>
      <c r="MOD7" s="201"/>
      <c r="MOE7" s="201"/>
      <c r="MOF7" s="201"/>
      <c r="MOG7" s="201"/>
      <c r="MOH7" s="201"/>
      <c r="MOI7" s="201"/>
      <c r="MOJ7" s="201"/>
      <c r="MOK7" s="201"/>
      <c r="MOL7" s="201"/>
      <c r="MOM7" s="201"/>
      <c r="MON7" s="201"/>
      <c r="MOO7" s="201"/>
      <c r="MOP7" s="201"/>
      <c r="MOQ7" s="201"/>
      <c r="MOR7" s="201"/>
      <c r="MOS7" s="201"/>
      <c r="MOT7" s="201"/>
      <c r="MOU7" s="201"/>
      <c r="MOV7" s="201"/>
      <c r="MOW7" s="201"/>
      <c r="MOX7" s="201"/>
      <c r="MOY7" s="201"/>
      <c r="MOZ7" s="201"/>
      <c r="MPA7" s="201"/>
      <c r="MPB7" s="201"/>
      <c r="MPC7" s="201"/>
      <c r="MPD7" s="201"/>
      <c r="MPE7" s="201"/>
      <c r="MPF7" s="201"/>
      <c r="MPG7" s="201"/>
      <c r="MPH7" s="201"/>
      <c r="MPI7" s="201"/>
      <c r="MPJ7" s="201"/>
      <c r="MPK7" s="201"/>
      <c r="MPL7" s="201"/>
      <c r="MPM7" s="201"/>
      <c r="MPN7" s="201"/>
      <c r="MPO7" s="201"/>
      <c r="MPP7" s="201"/>
      <c r="MPQ7" s="201"/>
      <c r="MPR7" s="201"/>
      <c r="MPS7" s="201"/>
      <c r="MPT7" s="201"/>
      <c r="MPU7" s="201"/>
      <c r="MPV7" s="201"/>
      <c r="MPW7" s="201"/>
      <c r="MPX7" s="201"/>
      <c r="MPY7" s="201"/>
      <c r="MPZ7" s="201"/>
      <c r="MQA7" s="201"/>
      <c r="MQB7" s="201"/>
      <c r="MQC7" s="201"/>
      <c r="MQD7" s="201"/>
      <c r="MQE7" s="201"/>
      <c r="MQF7" s="201"/>
      <c r="MQG7" s="201"/>
      <c r="MQH7" s="201"/>
      <c r="MQI7" s="201"/>
      <c r="MQJ7" s="201"/>
      <c r="MQK7" s="201"/>
      <c r="MQL7" s="201"/>
      <c r="MQM7" s="201"/>
      <c r="MQN7" s="201"/>
      <c r="MQO7" s="201"/>
      <c r="MQP7" s="201"/>
      <c r="MQQ7" s="201"/>
      <c r="MQR7" s="201"/>
      <c r="MQS7" s="201"/>
      <c r="MQT7" s="201"/>
      <c r="MQU7" s="201"/>
      <c r="MQV7" s="201"/>
      <c r="MQW7" s="201"/>
      <c r="MQX7" s="201"/>
      <c r="MQY7" s="201"/>
      <c r="MQZ7" s="201"/>
      <c r="MRA7" s="201"/>
      <c r="MRB7" s="201"/>
      <c r="MRC7" s="201"/>
      <c r="MRD7" s="201"/>
      <c r="MRE7" s="201"/>
      <c r="MRF7" s="201"/>
      <c r="MRG7" s="201"/>
      <c r="MRH7" s="201"/>
      <c r="MRI7" s="201"/>
      <c r="MRJ7" s="201"/>
      <c r="MRK7" s="201"/>
      <c r="MRL7" s="201"/>
      <c r="MRM7" s="201"/>
      <c r="MRN7" s="201"/>
      <c r="MRO7" s="201"/>
      <c r="MRP7" s="201"/>
      <c r="MRQ7" s="201"/>
      <c r="MRR7" s="201"/>
      <c r="MRS7" s="201"/>
      <c r="MRT7" s="201"/>
      <c r="MRU7" s="201"/>
      <c r="MRV7" s="201"/>
      <c r="MRW7" s="201"/>
      <c r="MRX7" s="201"/>
      <c r="MRY7" s="201"/>
      <c r="MRZ7" s="201"/>
      <c r="MSA7" s="201"/>
      <c r="MSB7" s="201"/>
      <c r="MSC7" s="201"/>
      <c r="MSD7" s="201"/>
      <c r="MSE7" s="201"/>
      <c r="MSF7" s="201"/>
      <c r="MSG7" s="201"/>
      <c r="MSH7" s="201"/>
      <c r="MSI7" s="201"/>
      <c r="MSJ7" s="201"/>
      <c r="MSK7" s="201"/>
      <c r="MSL7" s="201"/>
      <c r="MSM7" s="201"/>
      <c r="MSN7" s="201"/>
      <c r="MSO7" s="201"/>
      <c r="MSP7" s="201"/>
      <c r="MSQ7" s="201"/>
      <c r="MSR7" s="201"/>
      <c r="MSS7" s="201"/>
      <c r="MST7" s="201"/>
      <c r="MSU7" s="201"/>
      <c r="MSV7" s="201"/>
      <c r="MSW7" s="201"/>
      <c r="MSX7" s="201"/>
      <c r="MSY7" s="201"/>
      <c r="MSZ7" s="201"/>
      <c r="MTA7" s="201"/>
      <c r="MTB7" s="201"/>
      <c r="MTC7" s="201"/>
      <c r="MTD7" s="201"/>
      <c r="MTE7" s="201"/>
      <c r="MTF7" s="201"/>
      <c r="MTG7" s="201"/>
      <c r="MTH7" s="201"/>
      <c r="MTI7" s="201"/>
      <c r="MTJ7" s="201"/>
      <c r="MTK7" s="201"/>
      <c r="MTL7" s="201"/>
      <c r="MTM7" s="201"/>
      <c r="MTN7" s="201"/>
      <c r="MTO7" s="201"/>
      <c r="MTP7" s="201"/>
      <c r="MTQ7" s="201"/>
      <c r="MTR7" s="201"/>
      <c r="MTS7" s="201"/>
      <c r="MTT7" s="201"/>
      <c r="MTU7" s="201"/>
      <c r="MTV7" s="201"/>
      <c r="MTW7" s="201"/>
      <c r="MTX7" s="201"/>
      <c r="MTY7" s="201"/>
      <c r="MTZ7" s="201"/>
      <c r="MUA7" s="201"/>
      <c r="MUB7" s="201"/>
      <c r="MUC7" s="201"/>
      <c r="MUD7" s="201"/>
      <c r="MUE7" s="201"/>
      <c r="MUF7" s="201"/>
      <c r="MUG7" s="201"/>
      <c r="MUH7" s="201"/>
      <c r="MUI7" s="201"/>
      <c r="MUJ7" s="201"/>
      <c r="MUK7" s="201"/>
      <c r="MUL7" s="201"/>
      <c r="MUM7" s="201"/>
      <c r="MUN7" s="201"/>
      <c r="MUO7" s="201"/>
      <c r="MUP7" s="201"/>
      <c r="MUQ7" s="201"/>
      <c r="MUR7" s="201"/>
      <c r="MUS7" s="201"/>
      <c r="MUT7" s="201"/>
      <c r="MUU7" s="201"/>
      <c r="MUV7" s="201"/>
      <c r="MUW7" s="201"/>
      <c r="MUX7" s="201"/>
      <c r="MUY7" s="201"/>
      <c r="MUZ7" s="201"/>
      <c r="MVA7" s="201"/>
      <c r="MVB7" s="201"/>
      <c r="MVC7" s="201"/>
      <c r="MVD7" s="201"/>
      <c r="MVE7" s="201"/>
      <c r="MVF7" s="201"/>
      <c r="MVG7" s="201"/>
      <c r="MVH7" s="201"/>
      <c r="MVI7" s="201"/>
      <c r="MVJ7" s="201"/>
      <c r="MVK7" s="201"/>
      <c r="MVL7" s="201"/>
      <c r="MVM7" s="201"/>
      <c r="MVN7" s="201"/>
      <c r="MVO7" s="201"/>
      <c r="MVP7" s="201"/>
      <c r="MVQ7" s="201"/>
      <c r="MVR7" s="201"/>
      <c r="MVS7" s="201"/>
      <c r="MVT7" s="201"/>
      <c r="MVU7" s="201"/>
      <c r="MVV7" s="201"/>
      <c r="MVW7" s="201"/>
      <c r="MVX7" s="201"/>
      <c r="MVY7" s="201"/>
      <c r="MVZ7" s="201"/>
      <c r="MWA7" s="201"/>
      <c r="MWB7" s="201"/>
      <c r="MWC7" s="201"/>
      <c r="MWD7" s="201"/>
      <c r="MWE7" s="201"/>
      <c r="MWF7" s="201"/>
      <c r="MWG7" s="201"/>
      <c r="MWH7" s="201"/>
      <c r="MWI7" s="201"/>
      <c r="MWJ7" s="201"/>
      <c r="MWK7" s="201"/>
      <c r="MWL7" s="201"/>
      <c r="MWM7" s="201"/>
      <c r="MWN7" s="201"/>
      <c r="MWO7" s="201"/>
      <c r="MWP7" s="201"/>
      <c r="MWQ7" s="201"/>
      <c r="MWR7" s="201"/>
      <c r="MWS7" s="201"/>
      <c r="MWT7" s="201"/>
      <c r="MWU7" s="201"/>
      <c r="MWV7" s="201"/>
      <c r="MWW7" s="201"/>
      <c r="MWX7" s="201"/>
      <c r="MWY7" s="201"/>
      <c r="MWZ7" s="201"/>
      <c r="MXA7" s="201"/>
      <c r="MXB7" s="201"/>
      <c r="MXC7" s="201"/>
      <c r="MXD7" s="201"/>
      <c r="MXE7" s="201"/>
      <c r="MXF7" s="201"/>
      <c r="MXG7" s="201"/>
      <c r="MXH7" s="201"/>
      <c r="MXI7" s="201"/>
      <c r="MXJ7" s="201"/>
      <c r="MXK7" s="201"/>
      <c r="MXL7" s="201"/>
      <c r="MXM7" s="201"/>
      <c r="MXN7" s="201"/>
      <c r="MXO7" s="201"/>
      <c r="MXP7" s="201"/>
      <c r="MXQ7" s="201"/>
      <c r="MXR7" s="201"/>
      <c r="MXS7" s="201"/>
      <c r="MXT7" s="201"/>
      <c r="MXU7" s="201"/>
      <c r="MXV7" s="201"/>
      <c r="MXW7" s="201"/>
      <c r="MXX7" s="201"/>
      <c r="MXY7" s="201"/>
      <c r="MXZ7" s="201"/>
      <c r="MYA7" s="201"/>
      <c r="MYB7" s="201"/>
      <c r="MYC7" s="201"/>
      <c r="MYD7" s="201"/>
      <c r="MYE7" s="201"/>
      <c r="MYF7" s="201"/>
      <c r="MYG7" s="201"/>
      <c r="MYH7" s="201"/>
      <c r="MYI7" s="201"/>
      <c r="MYJ7" s="201"/>
      <c r="MYK7" s="201"/>
      <c r="MYL7" s="201"/>
      <c r="MYM7" s="201"/>
      <c r="MYN7" s="201"/>
      <c r="MYO7" s="201"/>
      <c r="MYP7" s="201"/>
      <c r="MYQ7" s="201"/>
      <c r="MYR7" s="201"/>
      <c r="MYS7" s="201"/>
      <c r="MYT7" s="201"/>
      <c r="MYU7" s="201"/>
      <c r="MYV7" s="201"/>
      <c r="MYW7" s="201"/>
      <c r="MYX7" s="201"/>
      <c r="MYY7" s="201"/>
      <c r="MYZ7" s="201"/>
      <c r="MZA7" s="201"/>
      <c r="MZB7" s="201"/>
      <c r="MZC7" s="201"/>
      <c r="MZD7" s="201"/>
      <c r="MZE7" s="201"/>
      <c r="MZF7" s="201"/>
      <c r="MZG7" s="201"/>
      <c r="MZH7" s="201"/>
      <c r="MZI7" s="201"/>
      <c r="MZJ7" s="201"/>
      <c r="MZK7" s="201"/>
      <c r="MZL7" s="201"/>
      <c r="MZM7" s="201"/>
      <c r="MZN7" s="201"/>
      <c r="MZO7" s="201"/>
      <c r="MZP7" s="201"/>
      <c r="MZQ7" s="201"/>
      <c r="MZR7" s="201"/>
      <c r="MZS7" s="201"/>
      <c r="MZT7" s="201"/>
      <c r="MZU7" s="201"/>
      <c r="MZV7" s="201"/>
      <c r="MZW7" s="201"/>
      <c r="MZX7" s="201"/>
      <c r="MZY7" s="201"/>
      <c r="MZZ7" s="201"/>
      <c r="NAA7" s="201"/>
      <c r="NAB7" s="201"/>
      <c r="NAC7" s="201"/>
      <c r="NAD7" s="201"/>
      <c r="NAE7" s="201"/>
      <c r="NAF7" s="201"/>
      <c r="NAG7" s="201"/>
      <c r="NAH7" s="201"/>
      <c r="NAI7" s="201"/>
      <c r="NAJ7" s="201"/>
      <c r="NAK7" s="201"/>
      <c r="NAL7" s="201"/>
      <c r="NAM7" s="201"/>
      <c r="NAN7" s="201"/>
      <c r="NAO7" s="201"/>
      <c r="NAP7" s="201"/>
      <c r="NAQ7" s="201"/>
      <c r="NAR7" s="201"/>
      <c r="NAS7" s="201"/>
      <c r="NAT7" s="201"/>
      <c r="NAU7" s="201"/>
      <c r="NAV7" s="201"/>
      <c r="NAW7" s="201"/>
      <c r="NAX7" s="201"/>
      <c r="NAY7" s="201"/>
      <c r="NAZ7" s="201"/>
      <c r="NBA7" s="201"/>
      <c r="NBB7" s="201"/>
      <c r="NBC7" s="201"/>
      <c r="NBD7" s="201"/>
      <c r="NBE7" s="201"/>
      <c r="NBF7" s="201"/>
      <c r="NBG7" s="201"/>
      <c r="NBH7" s="201"/>
      <c r="NBI7" s="201"/>
      <c r="NBJ7" s="201"/>
      <c r="NBK7" s="201"/>
      <c r="NBL7" s="201"/>
      <c r="NBM7" s="201"/>
      <c r="NBN7" s="201"/>
      <c r="NBO7" s="201"/>
      <c r="NBP7" s="201"/>
      <c r="NBQ7" s="201"/>
      <c r="NBR7" s="201"/>
      <c r="NBS7" s="201"/>
      <c r="NBT7" s="201"/>
      <c r="NBU7" s="201"/>
      <c r="NBV7" s="201"/>
      <c r="NBW7" s="201"/>
      <c r="NBX7" s="201"/>
      <c r="NBY7" s="201"/>
      <c r="NBZ7" s="201"/>
      <c r="NCA7" s="201"/>
      <c r="NCB7" s="201"/>
      <c r="NCC7" s="201"/>
      <c r="NCD7" s="201"/>
      <c r="NCE7" s="201"/>
      <c r="NCF7" s="201"/>
      <c r="NCG7" s="201"/>
      <c r="NCH7" s="201"/>
      <c r="NCI7" s="201"/>
      <c r="NCJ7" s="201"/>
      <c r="NCK7" s="201"/>
      <c r="NCL7" s="201"/>
      <c r="NCM7" s="201"/>
      <c r="NCN7" s="201"/>
      <c r="NCO7" s="201"/>
      <c r="NCP7" s="201"/>
      <c r="NCQ7" s="201"/>
      <c r="NCR7" s="201"/>
      <c r="NCS7" s="201"/>
      <c r="NCT7" s="201"/>
      <c r="NCU7" s="201"/>
      <c r="NCV7" s="201"/>
      <c r="NCW7" s="201"/>
      <c r="NCX7" s="201"/>
      <c r="NCY7" s="201"/>
      <c r="NCZ7" s="201"/>
      <c r="NDA7" s="201"/>
      <c r="NDB7" s="201"/>
      <c r="NDC7" s="201"/>
      <c r="NDD7" s="201"/>
      <c r="NDE7" s="201"/>
      <c r="NDF7" s="201"/>
      <c r="NDG7" s="201"/>
      <c r="NDH7" s="201"/>
      <c r="NDI7" s="201"/>
      <c r="NDJ7" s="201"/>
      <c r="NDK7" s="201"/>
      <c r="NDL7" s="201"/>
      <c r="NDM7" s="201"/>
      <c r="NDN7" s="201"/>
      <c r="NDO7" s="201"/>
      <c r="NDP7" s="201"/>
      <c r="NDQ7" s="201"/>
      <c r="NDR7" s="201"/>
      <c r="NDS7" s="201"/>
      <c r="NDT7" s="201"/>
      <c r="NDU7" s="201"/>
      <c r="NDV7" s="201"/>
      <c r="NDW7" s="201"/>
      <c r="NDX7" s="201"/>
      <c r="NDY7" s="201"/>
      <c r="NDZ7" s="201"/>
      <c r="NEA7" s="201"/>
      <c r="NEB7" s="201"/>
      <c r="NEC7" s="201"/>
      <c r="NED7" s="201"/>
      <c r="NEE7" s="201"/>
      <c r="NEF7" s="201"/>
      <c r="NEG7" s="201"/>
      <c r="NEH7" s="201"/>
      <c r="NEI7" s="201"/>
      <c r="NEJ7" s="201"/>
      <c r="NEK7" s="201"/>
      <c r="NEL7" s="201"/>
      <c r="NEM7" s="201"/>
      <c r="NEN7" s="201"/>
      <c r="NEO7" s="201"/>
      <c r="NEP7" s="201"/>
      <c r="NEQ7" s="201"/>
      <c r="NER7" s="201"/>
      <c r="NES7" s="201"/>
      <c r="NET7" s="201"/>
      <c r="NEU7" s="201"/>
      <c r="NEV7" s="201"/>
      <c r="NEW7" s="201"/>
      <c r="NEX7" s="201"/>
      <c r="NEY7" s="201"/>
      <c r="NEZ7" s="201"/>
      <c r="NFA7" s="201"/>
      <c r="NFB7" s="201"/>
      <c r="NFC7" s="201"/>
      <c r="NFD7" s="201"/>
      <c r="NFE7" s="201"/>
      <c r="NFF7" s="201"/>
      <c r="NFG7" s="201"/>
      <c r="NFH7" s="201"/>
      <c r="NFI7" s="201"/>
      <c r="NFJ7" s="201"/>
      <c r="NFK7" s="201"/>
      <c r="NFL7" s="201"/>
      <c r="NFM7" s="201"/>
      <c r="NFN7" s="201"/>
      <c r="NFO7" s="201"/>
      <c r="NFP7" s="201"/>
      <c r="NFQ7" s="201"/>
      <c r="NFR7" s="201"/>
      <c r="NFS7" s="201"/>
      <c r="NFT7" s="201"/>
      <c r="NFU7" s="201"/>
      <c r="NFV7" s="201"/>
      <c r="NFW7" s="201"/>
      <c r="NFX7" s="201"/>
      <c r="NFY7" s="201"/>
      <c r="NFZ7" s="201"/>
      <c r="NGA7" s="201"/>
      <c r="NGB7" s="201"/>
      <c r="NGC7" s="201"/>
      <c r="NGD7" s="201"/>
      <c r="NGE7" s="201"/>
      <c r="NGF7" s="201"/>
      <c r="NGG7" s="201"/>
      <c r="NGH7" s="201"/>
      <c r="NGI7" s="201"/>
      <c r="NGJ7" s="201"/>
      <c r="NGK7" s="201"/>
      <c r="NGL7" s="201"/>
      <c r="NGM7" s="201"/>
      <c r="NGN7" s="201"/>
      <c r="NGO7" s="201"/>
      <c r="NGP7" s="201"/>
      <c r="NGQ7" s="201"/>
      <c r="NGR7" s="201"/>
      <c r="NGS7" s="201"/>
      <c r="NGT7" s="201"/>
      <c r="NGU7" s="201"/>
      <c r="NGV7" s="201"/>
      <c r="NGW7" s="201"/>
      <c r="NGX7" s="201"/>
      <c r="NGY7" s="201"/>
      <c r="NGZ7" s="201"/>
      <c r="NHA7" s="201"/>
      <c r="NHB7" s="201"/>
      <c r="NHC7" s="201"/>
      <c r="NHD7" s="201"/>
      <c r="NHE7" s="201"/>
      <c r="NHF7" s="201"/>
      <c r="NHG7" s="201"/>
      <c r="NHH7" s="201"/>
      <c r="NHI7" s="201"/>
      <c r="NHJ7" s="201"/>
      <c r="NHK7" s="201"/>
      <c r="NHL7" s="201"/>
      <c r="NHM7" s="201"/>
      <c r="NHN7" s="201"/>
      <c r="NHO7" s="201"/>
      <c r="NHP7" s="201"/>
      <c r="NHQ7" s="201"/>
      <c r="NHR7" s="201"/>
      <c r="NHS7" s="201"/>
      <c r="NHT7" s="201"/>
      <c r="NHU7" s="201"/>
      <c r="NHV7" s="201"/>
      <c r="NHW7" s="201"/>
      <c r="NHX7" s="201"/>
      <c r="NHY7" s="201"/>
      <c r="NHZ7" s="201"/>
      <c r="NIA7" s="201"/>
      <c r="NIB7" s="201"/>
      <c r="NIC7" s="201"/>
      <c r="NID7" s="201"/>
      <c r="NIE7" s="201"/>
      <c r="NIF7" s="201"/>
      <c r="NIG7" s="201"/>
      <c r="NIH7" s="201"/>
      <c r="NII7" s="201"/>
      <c r="NIJ7" s="201"/>
      <c r="NIK7" s="201"/>
      <c r="NIL7" s="201"/>
      <c r="NIM7" s="201"/>
      <c r="NIN7" s="201"/>
      <c r="NIO7" s="201"/>
      <c r="NIP7" s="201"/>
      <c r="NIQ7" s="201"/>
      <c r="NIR7" s="201"/>
      <c r="NIS7" s="201"/>
      <c r="NIT7" s="201"/>
      <c r="NIU7" s="201"/>
      <c r="NIV7" s="201"/>
      <c r="NIW7" s="201"/>
      <c r="NIX7" s="201"/>
      <c r="NIY7" s="201"/>
      <c r="NIZ7" s="201"/>
      <c r="NJA7" s="201"/>
      <c r="NJB7" s="201"/>
      <c r="NJC7" s="201"/>
      <c r="NJD7" s="201"/>
      <c r="NJE7" s="201"/>
      <c r="NJF7" s="201"/>
      <c r="NJG7" s="201"/>
      <c r="NJH7" s="201"/>
      <c r="NJI7" s="201"/>
      <c r="NJJ7" s="201"/>
      <c r="NJK7" s="201"/>
      <c r="NJL7" s="201"/>
      <c r="NJM7" s="201"/>
      <c r="NJN7" s="201"/>
      <c r="NJO7" s="201"/>
      <c r="NJP7" s="201"/>
      <c r="NJQ7" s="201"/>
      <c r="NJR7" s="201"/>
      <c r="NJS7" s="201"/>
      <c r="NJT7" s="201"/>
      <c r="NJU7" s="201"/>
      <c r="NJV7" s="201"/>
      <c r="NJW7" s="201"/>
      <c r="NJX7" s="201"/>
      <c r="NJY7" s="201"/>
      <c r="NJZ7" s="201"/>
      <c r="NKA7" s="201"/>
      <c r="NKB7" s="201"/>
      <c r="NKC7" s="201"/>
      <c r="NKD7" s="201"/>
      <c r="NKE7" s="201"/>
      <c r="NKF7" s="201"/>
      <c r="NKG7" s="201"/>
      <c r="NKH7" s="201"/>
      <c r="NKI7" s="201"/>
      <c r="NKJ7" s="201"/>
      <c r="NKK7" s="201"/>
      <c r="NKL7" s="201"/>
      <c r="NKM7" s="201"/>
      <c r="NKN7" s="201"/>
      <c r="NKO7" s="201"/>
      <c r="NKP7" s="201"/>
      <c r="NKQ7" s="201"/>
      <c r="NKR7" s="201"/>
      <c r="NKS7" s="201"/>
      <c r="NKT7" s="201"/>
      <c r="NKU7" s="201"/>
      <c r="NKV7" s="201"/>
      <c r="NKW7" s="201"/>
      <c r="NKX7" s="201"/>
      <c r="NKY7" s="201"/>
      <c r="NKZ7" s="201"/>
      <c r="NLA7" s="201"/>
      <c r="NLB7" s="201"/>
      <c r="NLC7" s="201"/>
      <c r="NLD7" s="201"/>
      <c r="NLE7" s="201"/>
      <c r="NLF7" s="201"/>
      <c r="NLG7" s="201"/>
      <c r="NLH7" s="201"/>
      <c r="NLI7" s="201"/>
      <c r="NLJ7" s="201"/>
      <c r="NLK7" s="201"/>
      <c r="NLL7" s="201"/>
      <c r="NLM7" s="201"/>
      <c r="NLN7" s="201"/>
      <c r="NLO7" s="201"/>
      <c r="NLP7" s="201"/>
      <c r="NLQ7" s="201"/>
      <c r="NLR7" s="201"/>
      <c r="NLS7" s="201"/>
      <c r="NLT7" s="201"/>
      <c r="NLU7" s="201"/>
      <c r="NLV7" s="201"/>
      <c r="NLW7" s="201"/>
      <c r="NLX7" s="201"/>
      <c r="NLY7" s="201"/>
      <c r="NLZ7" s="201"/>
      <c r="NMA7" s="201"/>
      <c r="NMB7" s="201"/>
      <c r="NMC7" s="201"/>
      <c r="NMD7" s="201"/>
      <c r="NME7" s="201"/>
      <c r="NMF7" s="201"/>
      <c r="NMG7" s="201"/>
      <c r="NMH7" s="201"/>
      <c r="NMI7" s="201"/>
      <c r="NMJ7" s="201"/>
      <c r="NMK7" s="201"/>
      <c r="NML7" s="201"/>
      <c r="NMM7" s="201"/>
      <c r="NMN7" s="201"/>
      <c r="NMO7" s="201"/>
      <c r="NMP7" s="201"/>
      <c r="NMQ7" s="201"/>
      <c r="NMR7" s="201"/>
      <c r="NMS7" s="201"/>
      <c r="NMT7" s="201"/>
      <c r="NMU7" s="201"/>
      <c r="NMV7" s="201"/>
      <c r="NMW7" s="201"/>
      <c r="NMX7" s="201"/>
      <c r="NMY7" s="201"/>
      <c r="NMZ7" s="201"/>
      <c r="NNA7" s="201"/>
      <c r="NNB7" s="201"/>
      <c r="NNC7" s="201"/>
      <c r="NND7" s="201"/>
      <c r="NNE7" s="201"/>
      <c r="NNF7" s="201"/>
      <c r="NNG7" s="201"/>
      <c r="NNH7" s="201"/>
      <c r="NNI7" s="201"/>
      <c r="NNJ7" s="201"/>
      <c r="NNK7" s="201"/>
      <c r="NNL7" s="201"/>
      <c r="NNM7" s="201"/>
      <c r="NNN7" s="201"/>
      <c r="NNO7" s="201"/>
      <c r="NNP7" s="201"/>
      <c r="NNQ7" s="201"/>
      <c r="NNR7" s="201"/>
      <c r="NNS7" s="201"/>
      <c r="NNT7" s="201"/>
      <c r="NNU7" s="201"/>
      <c r="NNV7" s="201"/>
      <c r="NNW7" s="201"/>
      <c r="NNX7" s="201"/>
      <c r="NNY7" s="201"/>
      <c r="NNZ7" s="201"/>
      <c r="NOA7" s="201"/>
      <c r="NOB7" s="201"/>
      <c r="NOC7" s="201"/>
      <c r="NOD7" s="201"/>
      <c r="NOE7" s="201"/>
      <c r="NOF7" s="201"/>
      <c r="NOG7" s="201"/>
      <c r="NOH7" s="201"/>
      <c r="NOI7" s="201"/>
      <c r="NOJ7" s="201"/>
      <c r="NOK7" s="201"/>
      <c r="NOL7" s="201"/>
      <c r="NOM7" s="201"/>
      <c r="NON7" s="201"/>
      <c r="NOO7" s="201"/>
      <c r="NOP7" s="201"/>
      <c r="NOQ7" s="201"/>
      <c r="NOR7" s="201"/>
      <c r="NOS7" s="201"/>
      <c r="NOT7" s="201"/>
      <c r="NOU7" s="201"/>
      <c r="NOV7" s="201"/>
      <c r="NOW7" s="201"/>
      <c r="NOX7" s="201"/>
      <c r="NOY7" s="201"/>
      <c r="NOZ7" s="201"/>
      <c r="NPA7" s="201"/>
      <c r="NPB7" s="201"/>
      <c r="NPC7" s="201"/>
      <c r="NPD7" s="201"/>
      <c r="NPE7" s="201"/>
      <c r="NPF7" s="201"/>
      <c r="NPG7" s="201"/>
      <c r="NPH7" s="201"/>
      <c r="NPI7" s="201"/>
      <c r="NPJ7" s="201"/>
      <c r="NPK7" s="201"/>
      <c r="NPL7" s="201"/>
      <c r="NPM7" s="201"/>
      <c r="NPN7" s="201"/>
      <c r="NPO7" s="201"/>
      <c r="NPP7" s="201"/>
      <c r="NPQ7" s="201"/>
      <c r="NPR7" s="201"/>
      <c r="NPS7" s="201"/>
      <c r="NPT7" s="201"/>
      <c r="NPU7" s="201"/>
      <c r="NPV7" s="201"/>
      <c r="NPW7" s="201"/>
      <c r="NPX7" s="201"/>
      <c r="NPY7" s="201"/>
      <c r="NPZ7" s="201"/>
      <c r="NQA7" s="201"/>
      <c r="NQB7" s="201"/>
      <c r="NQC7" s="201"/>
      <c r="NQD7" s="201"/>
      <c r="NQE7" s="201"/>
      <c r="NQF7" s="201"/>
      <c r="NQG7" s="201"/>
      <c r="NQH7" s="201"/>
      <c r="NQI7" s="201"/>
      <c r="NQJ7" s="201"/>
      <c r="NQK7" s="201"/>
      <c r="NQL7" s="201"/>
      <c r="NQM7" s="201"/>
      <c r="NQN7" s="201"/>
      <c r="NQO7" s="201"/>
      <c r="NQP7" s="201"/>
      <c r="NQQ7" s="201"/>
      <c r="NQR7" s="201"/>
      <c r="NQS7" s="201"/>
      <c r="NQT7" s="201"/>
      <c r="NQU7" s="201"/>
      <c r="NQV7" s="201"/>
      <c r="NQW7" s="201"/>
      <c r="NQX7" s="201"/>
      <c r="NQY7" s="201"/>
      <c r="NQZ7" s="201"/>
      <c r="NRA7" s="201"/>
      <c r="NRB7" s="201"/>
      <c r="NRC7" s="201"/>
      <c r="NRD7" s="201"/>
      <c r="NRE7" s="201"/>
      <c r="NRF7" s="201"/>
      <c r="NRG7" s="201"/>
      <c r="NRH7" s="201"/>
      <c r="NRI7" s="201"/>
      <c r="NRJ7" s="201"/>
      <c r="NRK7" s="201"/>
      <c r="NRL7" s="201"/>
      <c r="NRM7" s="201"/>
      <c r="NRN7" s="201"/>
      <c r="NRO7" s="201"/>
      <c r="NRP7" s="201"/>
      <c r="NRQ7" s="201"/>
      <c r="NRR7" s="201"/>
      <c r="NRS7" s="201"/>
      <c r="NRT7" s="201"/>
      <c r="NRU7" s="201"/>
      <c r="NRV7" s="201"/>
      <c r="NRW7" s="201"/>
      <c r="NRX7" s="201"/>
      <c r="NRY7" s="201"/>
      <c r="NRZ7" s="201"/>
      <c r="NSA7" s="201"/>
      <c r="NSB7" s="201"/>
      <c r="NSC7" s="201"/>
      <c r="NSD7" s="201"/>
      <c r="NSE7" s="201"/>
      <c r="NSF7" s="201"/>
      <c r="NSG7" s="201"/>
      <c r="NSH7" s="201"/>
      <c r="NSI7" s="201"/>
      <c r="NSJ7" s="201"/>
      <c r="NSK7" s="201"/>
      <c r="NSL7" s="201"/>
      <c r="NSM7" s="201"/>
      <c r="NSN7" s="201"/>
      <c r="NSO7" s="201"/>
      <c r="NSP7" s="201"/>
      <c r="NSQ7" s="201"/>
      <c r="NSR7" s="201"/>
      <c r="NSS7" s="201"/>
      <c r="NST7" s="201"/>
      <c r="NSU7" s="201"/>
      <c r="NSV7" s="201"/>
      <c r="NSW7" s="201"/>
      <c r="NSX7" s="201"/>
      <c r="NSY7" s="201"/>
      <c r="NSZ7" s="201"/>
      <c r="NTA7" s="201"/>
      <c r="NTB7" s="201"/>
      <c r="NTC7" s="201"/>
      <c r="NTD7" s="201"/>
      <c r="NTE7" s="201"/>
      <c r="NTF7" s="201"/>
      <c r="NTG7" s="201"/>
      <c r="NTH7" s="201"/>
      <c r="NTI7" s="201"/>
      <c r="NTJ7" s="201"/>
      <c r="NTK7" s="201"/>
      <c r="NTL7" s="201"/>
      <c r="NTM7" s="201"/>
      <c r="NTN7" s="201"/>
      <c r="NTO7" s="201"/>
      <c r="NTP7" s="201"/>
      <c r="NTQ7" s="201"/>
      <c r="NTR7" s="201"/>
      <c r="NTS7" s="201"/>
      <c r="NTT7" s="201"/>
      <c r="NTU7" s="201"/>
      <c r="NTV7" s="201"/>
      <c r="NTW7" s="201"/>
      <c r="NTX7" s="201"/>
      <c r="NTY7" s="201"/>
      <c r="NTZ7" s="201"/>
      <c r="NUA7" s="201"/>
      <c r="NUB7" s="201"/>
      <c r="NUC7" s="201"/>
      <c r="NUD7" s="201"/>
      <c r="NUE7" s="201"/>
      <c r="NUF7" s="201"/>
      <c r="NUG7" s="201"/>
      <c r="NUH7" s="201"/>
      <c r="NUI7" s="201"/>
      <c r="NUJ7" s="201"/>
      <c r="NUK7" s="201"/>
      <c r="NUL7" s="201"/>
      <c r="NUM7" s="201"/>
      <c r="NUN7" s="201"/>
      <c r="NUO7" s="201"/>
      <c r="NUP7" s="201"/>
      <c r="NUQ7" s="201"/>
      <c r="NUR7" s="201"/>
      <c r="NUS7" s="201"/>
      <c r="NUT7" s="201"/>
      <c r="NUU7" s="201"/>
      <c r="NUV7" s="201"/>
      <c r="NUW7" s="201"/>
      <c r="NUX7" s="201"/>
      <c r="NUY7" s="201"/>
      <c r="NUZ7" s="201"/>
      <c r="NVA7" s="201"/>
      <c r="NVB7" s="201"/>
      <c r="NVC7" s="201"/>
      <c r="NVD7" s="201"/>
      <c r="NVE7" s="201"/>
      <c r="NVF7" s="201"/>
      <c r="NVG7" s="201"/>
      <c r="NVH7" s="201"/>
      <c r="NVI7" s="201"/>
      <c r="NVJ7" s="201"/>
      <c r="NVK7" s="201"/>
      <c r="NVL7" s="201"/>
      <c r="NVM7" s="201"/>
      <c r="NVN7" s="201"/>
      <c r="NVO7" s="201"/>
      <c r="NVP7" s="201"/>
      <c r="NVQ7" s="201"/>
      <c r="NVR7" s="201"/>
      <c r="NVS7" s="201"/>
      <c r="NVT7" s="201"/>
      <c r="NVU7" s="201"/>
      <c r="NVV7" s="201"/>
      <c r="NVW7" s="201"/>
      <c r="NVX7" s="201"/>
      <c r="NVY7" s="201"/>
      <c r="NVZ7" s="201"/>
      <c r="NWA7" s="201"/>
      <c r="NWB7" s="201"/>
      <c r="NWC7" s="201"/>
      <c r="NWD7" s="201"/>
      <c r="NWE7" s="201"/>
      <c r="NWF7" s="201"/>
      <c r="NWG7" s="201"/>
      <c r="NWH7" s="201"/>
      <c r="NWI7" s="201"/>
      <c r="NWJ7" s="201"/>
      <c r="NWK7" s="201"/>
      <c r="NWL7" s="201"/>
      <c r="NWM7" s="201"/>
      <c r="NWN7" s="201"/>
      <c r="NWO7" s="201"/>
      <c r="NWP7" s="201"/>
      <c r="NWQ7" s="201"/>
      <c r="NWR7" s="201"/>
      <c r="NWS7" s="201"/>
      <c r="NWT7" s="201"/>
      <c r="NWU7" s="201"/>
      <c r="NWV7" s="201"/>
      <c r="NWW7" s="201"/>
      <c r="NWX7" s="201"/>
      <c r="NWY7" s="201"/>
      <c r="NWZ7" s="201"/>
      <c r="NXA7" s="201"/>
      <c r="NXB7" s="201"/>
      <c r="NXC7" s="201"/>
      <c r="NXD7" s="201"/>
      <c r="NXE7" s="201"/>
      <c r="NXF7" s="201"/>
      <c r="NXG7" s="201"/>
      <c r="NXH7" s="201"/>
      <c r="NXI7" s="201"/>
      <c r="NXJ7" s="201"/>
      <c r="NXK7" s="201"/>
      <c r="NXL7" s="201"/>
      <c r="NXM7" s="201"/>
      <c r="NXN7" s="201"/>
      <c r="NXO7" s="201"/>
      <c r="NXP7" s="201"/>
      <c r="NXQ7" s="201"/>
      <c r="NXR7" s="201"/>
      <c r="NXS7" s="201"/>
      <c r="NXT7" s="201"/>
      <c r="NXU7" s="201"/>
      <c r="NXV7" s="201"/>
      <c r="NXW7" s="201"/>
      <c r="NXX7" s="201"/>
      <c r="NXY7" s="201"/>
      <c r="NXZ7" s="201"/>
      <c r="NYA7" s="201"/>
      <c r="NYB7" s="201"/>
      <c r="NYC7" s="201"/>
      <c r="NYD7" s="201"/>
      <c r="NYE7" s="201"/>
      <c r="NYF7" s="201"/>
      <c r="NYG7" s="201"/>
      <c r="NYH7" s="201"/>
      <c r="NYI7" s="201"/>
      <c r="NYJ7" s="201"/>
      <c r="NYK7" s="201"/>
      <c r="NYL7" s="201"/>
      <c r="NYM7" s="201"/>
      <c r="NYN7" s="201"/>
      <c r="NYO7" s="201"/>
      <c r="NYP7" s="201"/>
      <c r="NYQ7" s="201"/>
      <c r="NYR7" s="201"/>
      <c r="NYS7" s="201"/>
      <c r="NYT7" s="201"/>
      <c r="NYU7" s="201"/>
      <c r="NYV7" s="201"/>
      <c r="NYW7" s="201"/>
      <c r="NYX7" s="201"/>
      <c r="NYY7" s="201"/>
      <c r="NYZ7" s="201"/>
      <c r="NZA7" s="201"/>
      <c r="NZB7" s="201"/>
      <c r="NZC7" s="201"/>
      <c r="NZD7" s="201"/>
      <c r="NZE7" s="201"/>
      <c r="NZF7" s="201"/>
      <c r="NZG7" s="201"/>
      <c r="NZH7" s="201"/>
      <c r="NZI7" s="201"/>
      <c r="NZJ7" s="201"/>
      <c r="NZK7" s="201"/>
      <c r="NZL7" s="201"/>
      <c r="NZM7" s="201"/>
      <c r="NZN7" s="201"/>
      <c r="NZO7" s="201"/>
      <c r="NZP7" s="201"/>
      <c r="NZQ7" s="201"/>
      <c r="NZR7" s="201"/>
      <c r="NZS7" s="201"/>
      <c r="NZT7" s="201"/>
      <c r="NZU7" s="201"/>
      <c r="NZV7" s="201"/>
      <c r="NZW7" s="201"/>
      <c r="NZX7" s="201"/>
      <c r="NZY7" s="201"/>
      <c r="NZZ7" s="201"/>
      <c r="OAA7" s="201"/>
      <c r="OAB7" s="201"/>
      <c r="OAC7" s="201"/>
      <c r="OAD7" s="201"/>
      <c r="OAE7" s="201"/>
      <c r="OAF7" s="201"/>
      <c r="OAG7" s="201"/>
      <c r="OAH7" s="201"/>
      <c r="OAI7" s="201"/>
      <c r="OAJ7" s="201"/>
      <c r="OAK7" s="201"/>
      <c r="OAL7" s="201"/>
      <c r="OAM7" s="201"/>
      <c r="OAN7" s="201"/>
      <c r="OAO7" s="201"/>
      <c r="OAP7" s="201"/>
      <c r="OAQ7" s="201"/>
      <c r="OAR7" s="201"/>
      <c r="OAS7" s="201"/>
      <c r="OAT7" s="201"/>
      <c r="OAU7" s="201"/>
      <c r="OAV7" s="201"/>
      <c r="OAW7" s="201"/>
      <c r="OAX7" s="201"/>
      <c r="OAY7" s="201"/>
      <c r="OAZ7" s="201"/>
      <c r="OBA7" s="201"/>
      <c r="OBB7" s="201"/>
      <c r="OBC7" s="201"/>
      <c r="OBD7" s="201"/>
      <c r="OBE7" s="201"/>
      <c r="OBF7" s="201"/>
      <c r="OBG7" s="201"/>
      <c r="OBH7" s="201"/>
      <c r="OBI7" s="201"/>
      <c r="OBJ7" s="201"/>
      <c r="OBK7" s="201"/>
      <c r="OBL7" s="201"/>
      <c r="OBM7" s="201"/>
      <c r="OBN7" s="201"/>
      <c r="OBO7" s="201"/>
      <c r="OBP7" s="201"/>
      <c r="OBQ7" s="201"/>
      <c r="OBR7" s="201"/>
      <c r="OBS7" s="201"/>
      <c r="OBT7" s="201"/>
      <c r="OBU7" s="201"/>
      <c r="OBV7" s="201"/>
      <c r="OBW7" s="201"/>
      <c r="OBX7" s="201"/>
      <c r="OBY7" s="201"/>
      <c r="OBZ7" s="201"/>
      <c r="OCA7" s="201"/>
      <c r="OCB7" s="201"/>
      <c r="OCC7" s="201"/>
      <c r="OCD7" s="201"/>
      <c r="OCE7" s="201"/>
      <c r="OCF7" s="201"/>
      <c r="OCG7" s="201"/>
      <c r="OCH7" s="201"/>
      <c r="OCI7" s="201"/>
      <c r="OCJ7" s="201"/>
      <c r="OCK7" s="201"/>
      <c r="OCL7" s="201"/>
      <c r="OCM7" s="201"/>
      <c r="OCN7" s="201"/>
      <c r="OCO7" s="201"/>
      <c r="OCP7" s="201"/>
      <c r="OCQ7" s="201"/>
      <c r="OCR7" s="201"/>
      <c r="OCS7" s="201"/>
      <c r="OCT7" s="201"/>
      <c r="OCU7" s="201"/>
      <c r="OCV7" s="201"/>
      <c r="OCW7" s="201"/>
      <c r="OCX7" s="201"/>
      <c r="OCY7" s="201"/>
      <c r="OCZ7" s="201"/>
      <c r="ODA7" s="201"/>
      <c r="ODB7" s="201"/>
      <c r="ODC7" s="201"/>
      <c r="ODD7" s="201"/>
      <c r="ODE7" s="201"/>
      <c r="ODF7" s="201"/>
      <c r="ODG7" s="201"/>
      <c r="ODH7" s="201"/>
      <c r="ODI7" s="201"/>
      <c r="ODJ7" s="201"/>
      <c r="ODK7" s="201"/>
      <c r="ODL7" s="201"/>
      <c r="ODM7" s="201"/>
      <c r="ODN7" s="201"/>
      <c r="ODO7" s="201"/>
      <c r="ODP7" s="201"/>
      <c r="ODQ7" s="201"/>
      <c r="ODR7" s="201"/>
      <c r="ODS7" s="201"/>
      <c r="ODT7" s="201"/>
      <c r="ODU7" s="201"/>
      <c r="ODV7" s="201"/>
      <c r="ODW7" s="201"/>
      <c r="ODX7" s="201"/>
      <c r="ODY7" s="201"/>
      <c r="ODZ7" s="201"/>
      <c r="OEA7" s="201"/>
      <c r="OEB7" s="201"/>
      <c r="OEC7" s="201"/>
      <c r="OED7" s="201"/>
      <c r="OEE7" s="201"/>
      <c r="OEF7" s="201"/>
      <c r="OEG7" s="201"/>
      <c r="OEH7" s="201"/>
      <c r="OEI7" s="201"/>
      <c r="OEJ7" s="201"/>
      <c r="OEK7" s="201"/>
      <c r="OEL7" s="201"/>
      <c r="OEM7" s="201"/>
      <c r="OEN7" s="201"/>
      <c r="OEO7" s="201"/>
      <c r="OEP7" s="201"/>
      <c r="OEQ7" s="201"/>
      <c r="OER7" s="201"/>
      <c r="OES7" s="201"/>
      <c r="OET7" s="201"/>
      <c r="OEU7" s="201"/>
      <c r="OEV7" s="201"/>
      <c r="OEW7" s="201"/>
      <c r="OEX7" s="201"/>
      <c r="OEY7" s="201"/>
      <c r="OEZ7" s="201"/>
      <c r="OFA7" s="201"/>
      <c r="OFB7" s="201"/>
      <c r="OFC7" s="201"/>
      <c r="OFD7" s="201"/>
      <c r="OFE7" s="201"/>
      <c r="OFF7" s="201"/>
      <c r="OFG7" s="201"/>
      <c r="OFH7" s="201"/>
      <c r="OFI7" s="201"/>
      <c r="OFJ7" s="201"/>
      <c r="OFK7" s="201"/>
      <c r="OFL7" s="201"/>
      <c r="OFM7" s="201"/>
      <c r="OFN7" s="201"/>
      <c r="OFO7" s="201"/>
      <c r="OFP7" s="201"/>
      <c r="OFQ7" s="201"/>
      <c r="OFR7" s="201"/>
      <c r="OFS7" s="201"/>
      <c r="OFT7" s="201"/>
      <c r="OFU7" s="201"/>
      <c r="OFV7" s="201"/>
      <c r="OFW7" s="201"/>
      <c r="OFX7" s="201"/>
      <c r="OFY7" s="201"/>
      <c r="OFZ7" s="201"/>
      <c r="OGA7" s="201"/>
      <c r="OGB7" s="201"/>
      <c r="OGC7" s="201"/>
      <c r="OGD7" s="201"/>
      <c r="OGE7" s="201"/>
      <c r="OGF7" s="201"/>
      <c r="OGG7" s="201"/>
      <c r="OGH7" s="201"/>
      <c r="OGI7" s="201"/>
      <c r="OGJ7" s="201"/>
      <c r="OGK7" s="201"/>
      <c r="OGL7" s="201"/>
      <c r="OGM7" s="201"/>
      <c r="OGN7" s="201"/>
      <c r="OGO7" s="201"/>
      <c r="OGP7" s="201"/>
      <c r="OGQ7" s="201"/>
      <c r="OGR7" s="201"/>
      <c r="OGS7" s="201"/>
      <c r="OGT7" s="201"/>
      <c r="OGU7" s="201"/>
      <c r="OGV7" s="201"/>
      <c r="OGW7" s="201"/>
      <c r="OGX7" s="201"/>
      <c r="OGY7" s="201"/>
      <c r="OGZ7" s="201"/>
      <c r="OHA7" s="201"/>
      <c r="OHB7" s="201"/>
      <c r="OHC7" s="201"/>
      <c r="OHD7" s="201"/>
      <c r="OHE7" s="201"/>
      <c r="OHF7" s="201"/>
      <c r="OHG7" s="201"/>
      <c r="OHH7" s="201"/>
      <c r="OHI7" s="201"/>
      <c r="OHJ7" s="201"/>
      <c r="OHK7" s="201"/>
      <c r="OHL7" s="201"/>
      <c r="OHM7" s="201"/>
      <c r="OHN7" s="201"/>
      <c r="OHO7" s="201"/>
      <c r="OHP7" s="201"/>
      <c r="OHQ7" s="201"/>
      <c r="OHR7" s="201"/>
      <c r="OHS7" s="201"/>
      <c r="OHT7" s="201"/>
      <c r="OHU7" s="201"/>
      <c r="OHV7" s="201"/>
      <c r="OHW7" s="201"/>
      <c r="OHX7" s="201"/>
      <c r="OHY7" s="201"/>
      <c r="OHZ7" s="201"/>
      <c r="OIA7" s="201"/>
      <c r="OIB7" s="201"/>
      <c r="OIC7" s="201"/>
      <c r="OID7" s="201"/>
      <c r="OIE7" s="201"/>
      <c r="OIF7" s="201"/>
      <c r="OIG7" s="201"/>
      <c r="OIH7" s="201"/>
      <c r="OII7" s="201"/>
      <c r="OIJ7" s="201"/>
      <c r="OIK7" s="201"/>
      <c r="OIL7" s="201"/>
      <c r="OIM7" s="201"/>
      <c r="OIN7" s="201"/>
      <c r="OIO7" s="201"/>
      <c r="OIP7" s="201"/>
      <c r="OIQ7" s="201"/>
      <c r="OIR7" s="201"/>
      <c r="OIS7" s="201"/>
      <c r="OIT7" s="201"/>
      <c r="OIU7" s="201"/>
      <c r="OIV7" s="201"/>
      <c r="OIW7" s="201"/>
      <c r="OIX7" s="201"/>
      <c r="OIY7" s="201"/>
      <c r="OIZ7" s="201"/>
      <c r="OJA7" s="201"/>
      <c r="OJB7" s="201"/>
      <c r="OJC7" s="201"/>
      <c r="OJD7" s="201"/>
      <c r="OJE7" s="201"/>
      <c r="OJF7" s="201"/>
      <c r="OJG7" s="201"/>
      <c r="OJH7" s="201"/>
      <c r="OJI7" s="201"/>
      <c r="OJJ7" s="201"/>
      <c r="OJK7" s="201"/>
      <c r="OJL7" s="201"/>
      <c r="OJM7" s="201"/>
      <c r="OJN7" s="201"/>
      <c r="OJO7" s="201"/>
      <c r="OJP7" s="201"/>
      <c r="OJQ7" s="201"/>
      <c r="OJR7" s="201"/>
      <c r="OJS7" s="201"/>
      <c r="OJT7" s="201"/>
      <c r="OJU7" s="201"/>
      <c r="OJV7" s="201"/>
      <c r="OJW7" s="201"/>
      <c r="OJX7" s="201"/>
      <c r="OJY7" s="201"/>
      <c r="OJZ7" s="201"/>
      <c r="OKA7" s="201"/>
      <c r="OKB7" s="201"/>
      <c r="OKC7" s="201"/>
      <c r="OKD7" s="201"/>
      <c r="OKE7" s="201"/>
      <c r="OKF7" s="201"/>
      <c r="OKG7" s="201"/>
      <c r="OKH7" s="201"/>
      <c r="OKI7" s="201"/>
      <c r="OKJ7" s="201"/>
      <c r="OKK7" s="201"/>
      <c r="OKL7" s="201"/>
      <c r="OKM7" s="201"/>
      <c r="OKN7" s="201"/>
      <c r="OKO7" s="201"/>
      <c r="OKP7" s="201"/>
      <c r="OKQ7" s="201"/>
      <c r="OKR7" s="201"/>
      <c r="OKS7" s="201"/>
      <c r="OKT7" s="201"/>
      <c r="OKU7" s="201"/>
      <c r="OKV7" s="201"/>
      <c r="OKW7" s="201"/>
      <c r="OKX7" s="201"/>
      <c r="OKY7" s="201"/>
      <c r="OKZ7" s="201"/>
      <c r="OLA7" s="201"/>
      <c r="OLB7" s="201"/>
      <c r="OLC7" s="201"/>
      <c r="OLD7" s="201"/>
      <c r="OLE7" s="201"/>
      <c r="OLF7" s="201"/>
      <c r="OLG7" s="201"/>
      <c r="OLH7" s="201"/>
      <c r="OLI7" s="201"/>
      <c r="OLJ7" s="201"/>
      <c r="OLK7" s="201"/>
      <c r="OLL7" s="201"/>
      <c r="OLM7" s="201"/>
      <c r="OLN7" s="201"/>
      <c r="OLO7" s="201"/>
      <c r="OLP7" s="201"/>
      <c r="OLQ7" s="201"/>
      <c r="OLR7" s="201"/>
      <c r="OLS7" s="201"/>
      <c r="OLT7" s="201"/>
      <c r="OLU7" s="201"/>
      <c r="OLV7" s="201"/>
      <c r="OLW7" s="201"/>
      <c r="OLX7" s="201"/>
      <c r="OLY7" s="201"/>
      <c r="OLZ7" s="201"/>
      <c r="OMA7" s="201"/>
      <c r="OMB7" s="201"/>
      <c r="OMC7" s="201"/>
      <c r="OMD7" s="201"/>
      <c r="OME7" s="201"/>
      <c r="OMF7" s="201"/>
      <c r="OMG7" s="201"/>
      <c r="OMH7" s="201"/>
      <c r="OMI7" s="201"/>
      <c r="OMJ7" s="201"/>
      <c r="OMK7" s="201"/>
      <c r="OML7" s="201"/>
      <c r="OMM7" s="201"/>
      <c r="OMN7" s="201"/>
      <c r="OMO7" s="201"/>
      <c r="OMP7" s="201"/>
      <c r="OMQ7" s="201"/>
      <c r="OMR7" s="201"/>
      <c r="OMS7" s="201"/>
      <c r="OMT7" s="201"/>
      <c r="OMU7" s="201"/>
      <c r="OMV7" s="201"/>
      <c r="OMW7" s="201"/>
      <c r="OMX7" s="201"/>
      <c r="OMY7" s="201"/>
      <c r="OMZ7" s="201"/>
      <c r="ONA7" s="201"/>
      <c r="ONB7" s="201"/>
      <c r="ONC7" s="201"/>
      <c r="OND7" s="201"/>
      <c r="ONE7" s="201"/>
      <c r="ONF7" s="201"/>
      <c r="ONG7" s="201"/>
      <c r="ONH7" s="201"/>
      <c r="ONI7" s="201"/>
      <c r="ONJ7" s="201"/>
      <c r="ONK7" s="201"/>
      <c r="ONL7" s="201"/>
      <c r="ONM7" s="201"/>
      <c r="ONN7" s="201"/>
      <c r="ONO7" s="201"/>
      <c r="ONP7" s="201"/>
      <c r="ONQ7" s="201"/>
      <c r="ONR7" s="201"/>
      <c r="ONS7" s="201"/>
      <c r="ONT7" s="201"/>
      <c r="ONU7" s="201"/>
      <c r="ONV7" s="201"/>
      <c r="ONW7" s="201"/>
      <c r="ONX7" s="201"/>
      <c r="ONY7" s="201"/>
      <c r="ONZ7" s="201"/>
      <c r="OOA7" s="201"/>
      <c r="OOB7" s="201"/>
      <c r="OOC7" s="201"/>
      <c r="OOD7" s="201"/>
      <c r="OOE7" s="201"/>
      <c r="OOF7" s="201"/>
      <c r="OOG7" s="201"/>
      <c r="OOH7" s="201"/>
      <c r="OOI7" s="201"/>
      <c r="OOJ7" s="201"/>
      <c r="OOK7" s="201"/>
      <c r="OOL7" s="201"/>
      <c r="OOM7" s="201"/>
      <c r="OON7" s="201"/>
      <c r="OOO7" s="201"/>
      <c r="OOP7" s="201"/>
      <c r="OOQ7" s="201"/>
      <c r="OOR7" s="201"/>
      <c r="OOS7" s="201"/>
      <c r="OOT7" s="201"/>
      <c r="OOU7" s="201"/>
      <c r="OOV7" s="201"/>
      <c r="OOW7" s="201"/>
      <c r="OOX7" s="201"/>
      <c r="OOY7" s="201"/>
      <c r="OOZ7" s="201"/>
      <c r="OPA7" s="201"/>
      <c r="OPB7" s="201"/>
      <c r="OPC7" s="201"/>
      <c r="OPD7" s="201"/>
      <c r="OPE7" s="201"/>
      <c r="OPF7" s="201"/>
      <c r="OPG7" s="201"/>
      <c r="OPH7" s="201"/>
      <c r="OPI7" s="201"/>
      <c r="OPJ7" s="201"/>
      <c r="OPK7" s="201"/>
      <c r="OPL7" s="201"/>
      <c r="OPM7" s="201"/>
      <c r="OPN7" s="201"/>
      <c r="OPO7" s="201"/>
      <c r="OPP7" s="201"/>
      <c r="OPQ7" s="201"/>
      <c r="OPR7" s="201"/>
      <c r="OPS7" s="201"/>
      <c r="OPT7" s="201"/>
      <c r="OPU7" s="201"/>
      <c r="OPV7" s="201"/>
      <c r="OPW7" s="201"/>
      <c r="OPX7" s="201"/>
      <c r="OPY7" s="201"/>
      <c r="OPZ7" s="201"/>
      <c r="OQA7" s="201"/>
      <c r="OQB7" s="201"/>
      <c r="OQC7" s="201"/>
      <c r="OQD7" s="201"/>
      <c r="OQE7" s="201"/>
      <c r="OQF7" s="201"/>
      <c r="OQG7" s="201"/>
      <c r="OQH7" s="201"/>
      <c r="OQI7" s="201"/>
      <c r="OQJ7" s="201"/>
      <c r="OQK7" s="201"/>
      <c r="OQL7" s="201"/>
      <c r="OQM7" s="201"/>
      <c r="OQN7" s="201"/>
      <c r="OQO7" s="201"/>
      <c r="OQP7" s="201"/>
      <c r="OQQ7" s="201"/>
      <c r="OQR7" s="201"/>
      <c r="OQS7" s="201"/>
      <c r="OQT7" s="201"/>
      <c r="OQU7" s="201"/>
      <c r="OQV7" s="201"/>
      <c r="OQW7" s="201"/>
      <c r="OQX7" s="201"/>
      <c r="OQY7" s="201"/>
      <c r="OQZ7" s="201"/>
      <c r="ORA7" s="201"/>
      <c r="ORB7" s="201"/>
      <c r="ORC7" s="201"/>
      <c r="ORD7" s="201"/>
      <c r="ORE7" s="201"/>
      <c r="ORF7" s="201"/>
      <c r="ORG7" s="201"/>
      <c r="ORH7" s="201"/>
      <c r="ORI7" s="201"/>
      <c r="ORJ7" s="201"/>
      <c r="ORK7" s="201"/>
      <c r="ORL7" s="201"/>
      <c r="ORM7" s="201"/>
      <c r="ORN7" s="201"/>
      <c r="ORO7" s="201"/>
      <c r="ORP7" s="201"/>
      <c r="ORQ7" s="201"/>
      <c r="ORR7" s="201"/>
      <c r="ORS7" s="201"/>
      <c r="ORT7" s="201"/>
      <c r="ORU7" s="201"/>
      <c r="ORV7" s="201"/>
      <c r="ORW7" s="201"/>
      <c r="ORX7" s="201"/>
      <c r="ORY7" s="201"/>
      <c r="ORZ7" s="201"/>
      <c r="OSA7" s="201"/>
      <c r="OSB7" s="201"/>
      <c r="OSC7" s="201"/>
      <c r="OSD7" s="201"/>
      <c r="OSE7" s="201"/>
      <c r="OSF7" s="201"/>
      <c r="OSG7" s="201"/>
      <c r="OSH7" s="201"/>
      <c r="OSI7" s="201"/>
      <c r="OSJ7" s="201"/>
      <c r="OSK7" s="201"/>
      <c r="OSL7" s="201"/>
      <c r="OSM7" s="201"/>
      <c r="OSN7" s="201"/>
      <c r="OSO7" s="201"/>
      <c r="OSP7" s="201"/>
      <c r="OSQ7" s="201"/>
      <c r="OSR7" s="201"/>
      <c r="OSS7" s="201"/>
      <c r="OST7" s="201"/>
      <c r="OSU7" s="201"/>
      <c r="OSV7" s="201"/>
      <c r="OSW7" s="201"/>
      <c r="OSX7" s="201"/>
      <c r="OSY7" s="201"/>
      <c r="OSZ7" s="201"/>
      <c r="OTA7" s="201"/>
      <c r="OTB7" s="201"/>
      <c r="OTC7" s="201"/>
      <c r="OTD7" s="201"/>
      <c r="OTE7" s="201"/>
      <c r="OTF7" s="201"/>
      <c r="OTG7" s="201"/>
      <c r="OTH7" s="201"/>
      <c r="OTI7" s="201"/>
      <c r="OTJ7" s="201"/>
      <c r="OTK7" s="201"/>
      <c r="OTL7" s="201"/>
      <c r="OTM7" s="201"/>
      <c r="OTN7" s="201"/>
      <c r="OTO7" s="201"/>
      <c r="OTP7" s="201"/>
      <c r="OTQ7" s="201"/>
      <c r="OTR7" s="201"/>
      <c r="OTS7" s="201"/>
      <c r="OTT7" s="201"/>
      <c r="OTU7" s="201"/>
      <c r="OTV7" s="201"/>
      <c r="OTW7" s="201"/>
      <c r="OTX7" s="201"/>
      <c r="OTY7" s="201"/>
      <c r="OTZ7" s="201"/>
      <c r="OUA7" s="201"/>
      <c r="OUB7" s="201"/>
      <c r="OUC7" s="201"/>
      <c r="OUD7" s="201"/>
      <c r="OUE7" s="201"/>
      <c r="OUF7" s="201"/>
      <c r="OUG7" s="201"/>
      <c r="OUH7" s="201"/>
      <c r="OUI7" s="201"/>
      <c r="OUJ7" s="201"/>
      <c r="OUK7" s="201"/>
      <c r="OUL7" s="201"/>
      <c r="OUM7" s="201"/>
      <c r="OUN7" s="201"/>
      <c r="OUO7" s="201"/>
      <c r="OUP7" s="201"/>
      <c r="OUQ7" s="201"/>
      <c r="OUR7" s="201"/>
      <c r="OUS7" s="201"/>
      <c r="OUT7" s="201"/>
      <c r="OUU7" s="201"/>
      <c r="OUV7" s="201"/>
      <c r="OUW7" s="201"/>
      <c r="OUX7" s="201"/>
      <c r="OUY7" s="201"/>
      <c r="OUZ7" s="201"/>
      <c r="OVA7" s="201"/>
      <c r="OVB7" s="201"/>
      <c r="OVC7" s="201"/>
      <c r="OVD7" s="201"/>
      <c r="OVE7" s="201"/>
      <c r="OVF7" s="201"/>
      <c r="OVG7" s="201"/>
      <c r="OVH7" s="201"/>
      <c r="OVI7" s="201"/>
      <c r="OVJ7" s="201"/>
      <c r="OVK7" s="201"/>
      <c r="OVL7" s="201"/>
      <c r="OVM7" s="201"/>
      <c r="OVN7" s="201"/>
      <c r="OVO7" s="201"/>
      <c r="OVP7" s="201"/>
      <c r="OVQ7" s="201"/>
      <c r="OVR7" s="201"/>
      <c r="OVS7" s="201"/>
      <c r="OVT7" s="201"/>
      <c r="OVU7" s="201"/>
      <c r="OVV7" s="201"/>
      <c r="OVW7" s="201"/>
      <c r="OVX7" s="201"/>
      <c r="OVY7" s="201"/>
      <c r="OVZ7" s="201"/>
      <c r="OWA7" s="201"/>
      <c r="OWB7" s="201"/>
      <c r="OWC7" s="201"/>
      <c r="OWD7" s="201"/>
      <c r="OWE7" s="201"/>
      <c r="OWF7" s="201"/>
      <c r="OWG7" s="201"/>
      <c r="OWH7" s="201"/>
      <c r="OWI7" s="201"/>
      <c r="OWJ7" s="201"/>
      <c r="OWK7" s="201"/>
      <c r="OWL7" s="201"/>
      <c r="OWM7" s="201"/>
      <c r="OWN7" s="201"/>
      <c r="OWO7" s="201"/>
      <c r="OWP7" s="201"/>
      <c r="OWQ7" s="201"/>
      <c r="OWR7" s="201"/>
      <c r="OWS7" s="201"/>
      <c r="OWT7" s="201"/>
      <c r="OWU7" s="201"/>
      <c r="OWV7" s="201"/>
      <c r="OWW7" s="201"/>
      <c r="OWX7" s="201"/>
      <c r="OWY7" s="201"/>
      <c r="OWZ7" s="201"/>
      <c r="OXA7" s="201"/>
      <c r="OXB7" s="201"/>
      <c r="OXC7" s="201"/>
      <c r="OXD7" s="201"/>
      <c r="OXE7" s="201"/>
      <c r="OXF7" s="201"/>
      <c r="OXG7" s="201"/>
      <c r="OXH7" s="201"/>
      <c r="OXI7" s="201"/>
      <c r="OXJ7" s="201"/>
      <c r="OXK7" s="201"/>
      <c r="OXL7" s="201"/>
      <c r="OXM7" s="201"/>
      <c r="OXN7" s="201"/>
      <c r="OXO7" s="201"/>
      <c r="OXP7" s="201"/>
      <c r="OXQ7" s="201"/>
      <c r="OXR7" s="201"/>
      <c r="OXS7" s="201"/>
      <c r="OXT7" s="201"/>
      <c r="OXU7" s="201"/>
      <c r="OXV7" s="201"/>
      <c r="OXW7" s="201"/>
      <c r="OXX7" s="201"/>
      <c r="OXY7" s="201"/>
      <c r="OXZ7" s="201"/>
      <c r="OYA7" s="201"/>
      <c r="OYB7" s="201"/>
      <c r="OYC7" s="201"/>
      <c r="OYD7" s="201"/>
      <c r="OYE7" s="201"/>
      <c r="OYF7" s="201"/>
      <c r="OYG7" s="201"/>
      <c r="OYH7" s="201"/>
      <c r="OYI7" s="201"/>
      <c r="OYJ7" s="201"/>
      <c r="OYK7" s="201"/>
      <c r="OYL7" s="201"/>
      <c r="OYM7" s="201"/>
      <c r="OYN7" s="201"/>
      <c r="OYO7" s="201"/>
      <c r="OYP7" s="201"/>
      <c r="OYQ7" s="201"/>
      <c r="OYR7" s="201"/>
      <c r="OYS7" s="201"/>
      <c r="OYT7" s="201"/>
      <c r="OYU7" s="201"/>
      <c r="OYV7" s="201"/>
      <c r="OYW7" s="201"/>
      <c r="OYX7" s="201"/>
      <c r="OYY7" s="201"/>
      <c r="OYZ7" s="201"/>
      <c r="OZA7" s="201"/>
      <c r="OZB7" s="201"/>
      <c r="OZC7" s="201"/>
      <c r="OZD7" s="201"/>
      <c r="OZE7" s="201"/>
      <c r="OZF7" s="201"/>
      <c r="OZG7" s="201"/>
      <c r="OZH7" s="201"/>
      <c r="OZI7" s="201"/>
      <c r="OZJ7" s="201"/>
      <c r="OZK7" s="201"/>
      <c r="OZL7" s="201"/>
      <c r="OZM7" s="201"/>
      <c r="OZN7" s="201"/>
      <c r="OZO7" s="201"/>
      <c r="OZP7" s="201"/>
      <c r="OZQ7" s="201"/>
      <c r="OZR7" s="201"/>
      <c r="OZS7" s="201"/>
      <c r="OZT7" s="201"/>
      <c r="OZU7" s="201"/>
      <c r="OZV7" s="201"/>
      <c r="OZW7" s="201"/>
      <c r="OZX7" s="201"/>
      <c r="OZY7" s="201"/>
      <c r="OZZ7" s="201"/>
      <c r="PAA7" s="201"/>
      <c r="PAB7" s="201"/>
      <c r="PAC7" s="201"/>
      <c r="PAD7" s="201"/>
      <c r="PAE7" s="201"/>
      <c r="PAF7" s="201"/>
      <c r="PAG7" s="201"/>
      <c r="PAH7" s="201"/>
      <c r="PAI7" s="201"/>
      <c r="PAJ7" s="201"/>
      <c r="PAK7" s="201"/>
      <c r="PAL7" s="201"/>
      <c r="PAM7" s="201"/>
      <c r="PAN7" s="201"/>
      <c r="PAO7" s="201"/>
      <c r="PAP7" s="201"/>
      <c r="PAQ7" s="201"/>
      <c r="PAR7" s="201"/>
      <c r="PAS7" s="201"/>
      <c r="PAT7" s="201"/>
      <c r="PAU7" s="201"/>
      <c r="PAV7" s="201"/>
      <c r="PAW7" s="201"/>
      <c r="PAX7" s="201"/>
      <c r="PAY7" s="201"/>
      <c r="PAZ7" s="201"/>
      <c r="PBA7" s="201"/>
      <c r="PBB7" s="201"/>
      <c r="PBC7" s="201"/>
      <c r="PBD7" s="201"/>
      <c r="PBE7" s="201"/>
      <c r="PBF7" s="201"/>
      <c r="PBG7" s="201"/>
      <c r="PBH7" s="201"/>
      <c r="PBI7" s="201"/>
      <c r="PBJ7" s="201"/>
      <c r="PBK7" s="201"/>
      <c r="PBL7" s="201"/>
      <c r="PBM7" s="201"/>
      <c r="PBN7" s="201"/>
      <c r="PBO7" s="201"/>
      <c r="PBP7" s="201"/>
      <c r="PBQ7" s="201"/>
      <c r="PBR7" s="201"/>
      <c r="PBS7" s="201"/>
      <c r="PBT7" s="201"/>
      <c r="PBU7" s="201"/>
      <c r="PBV7" s="201"/>
      <c r="PBW7" s="201"/>
      <c r="PBX7" s="201"/>
      <c r="PBY7" s="201"/>
      <c r="PBZ7" s="201"/>
      <c r="PCA7" s="201"/>
      <c r="PCB7" s="201"/>
      <c r="PCC7" s="201"/>
      <c r="PCD7" s="201"/>
      <c r="PCE7" s="201"/>
      <c r="PCF7" s="201"/>
      <c r="PCG7" s="201"/>
      <c r="PCH7" s="201"/>
      <c r="PCI7" s="201"/>
      <c r="PCJ7" s="201"/>
      <c r="PCK7" s="201"/>
      <c r="PCL7" s="201"/>
      <c r="PCM7" s="201"/>
      <c r="PCN7" s="201"/>
      <c r="PCO7" s="201"/>
      <c r="PCP7" s="201"/>
      <c r="PCQ7" s="201"/>
      <c r="PCR7" s="201"/>
      <c r="PCS7" s="201"/>
      <c r="PCT7" s="201"/>
      <c r="PCU7" s="201"/>
      <c r="PCV7" s="201"/>
      <c r="PCW7" s="201"/>
      <c r="PCX7" s="201"/>
      <c r="PCY7" s="201"/>
      <c r="PCZ7" s="201"/>
      <c r="PDA7" s="201"/>
      <c r="PDB7" s="201"/>
      <c r="PDC7" s="201"/>
      <c r="PDD7" s="201"/>
      <c r="PDE7" s="201"/>
      <c r="PDF7" s="201"/>
      <c r="PDG7" s="201"/>
      <c r="PDH7" s="201"/>
      <c r="PDI7" s="201"/>
      <c r="PDJ7" s="201"/>
      <c r="PDK7" s="201"/>
      <c r="PDL7" s="201"/>
      <c r="PDM7" s="201"/>
      <c r="PDN7" s="201"/>
      <c r="PDO7" s="201"/>
      <c r="PDP7" s="201"/>
      <c r="PDQ7" s="201"/>
      <c r="PDR7" s="201"/>
      <c r="PDS7" s="201"/>
      <c r="PDT7" s="201"/>
      <c r="PDU7" s="201"/>
      <c r="PDV7" s="201"/>
      <c r="PDW7" s="201"/>
      <c r="PDX7" s="201"/>
      <c r="PDY7" s="201"/>
      <c r="PDZ7" s="201"/>
      <c r="PEA7" s="201"/>
      <c r="PEB7" s="201"/>
      <c r="PEC7" s="201"/>
      <c r="PED7" s="201"/>
      <c r="PEE7" s="201"/>
      <c r="PEF7" s="201"/>
      <c r="PEG7" s="201"/>
      <c r="PEH7" s="201"/>
      <c r="PEI7" s="201"/>
      <c r="PEJ7" s="201"/>
      <c r="PEK7" s="201"/>
      <c r="PEL7" s="201"/>
      <c r="PEM7" s="201"/>
      <c r="PEN7" s="201"/>
      <c r="PEO7" s="201"/>
      <c r="PEP7" s="201"/>
      <c r="PEQ7" s="201"/>
      <c r="PER7" s="201"/>
      <c r="PES7" s="201"/>
      <c r="PET7" s="201"/>
      <c r="PEU7" s="201"/>
      <c r="PEV7" s="201"/>
      <c r="PEW7" s="201"/>
      <c r="PEX7" s="201"/>
      <c r="PEY7" s="201"/>
      <c r="PEZ7" s="201"/>
      <c r="PFA7" s="201"/>
      <c r="PFB7" s="201"/>
      <c r="PFC7" s="201"/>
      <c r="PFD7" s="201"/>
      <c r="PFE7" s="201"/>
      <c r="PFF7" s="201"/>
      <c r="PFG7" s="201"/>
      <c r="PFH7" s="201"/>
      <c r="PFI7" s="201"/>
      <c r="PFJ7" s="201"/>
      <c r="PFK7" s="201"/>
      <c r="PFL7" s="201"/>
      <c r="PFM7" s="201"/>
      <c r="PFN7" s="201"/>
      <c r="PFO7" s="201"/>
      <c r="PFP7" s="201"/>
      <c r="PFQ7" s="201"/>
      <c r="PFR7" s="201"/>
      <c r="PFS7" s="201"/>
      <c r="PFT7" s="201"/>
      <c r="PFU7" s="201"/>
      <c r="PFV7" s="201"/>
      <c r="PFW7" s="201"/>
      <c r="PFX7" s="201"/>
      <c r="PFY7" s="201"/>
      <c r="PFZ7" s="201"/>
      <c r="PGA7" s="201"/>
      <c r="PGB7" s="201"/>
      <c r="PGC7" s="201"/>
      <c r="PGD7" s="201"/>
      <c r="PGE7" s="201"/>
      <c r="PGF7" s="201"/>
      <c r="PGG7" s="201"/>
      <c r="PGH7" s="201"/>
      <c r="PGI7" s="201"/>
      <c r="PGJ7" s="201"/>
      <c r="PGK7" s="201"/>
      <c r="PGL7" s="201"/>
      <c r="PGM7" s="201"/>
      <c r="PGN7" s="201"/>
      <c r="PGO7" s="201"/>
      <c r="PGP7" s="201"/>
      <c r="PGQ7" s="201"/>
      <c r="PGR7" s="201"/>
      <c r="PGS7" s="201"/>
      <c r="PGT7" s="201"/>
      <c r="PGU7" s="201"/>
      <c r="PGV7" s="201"/>
      <c r="PGW7" s="201"/>
      <c r="PGX7" s="201"/>
      <c r="PGY7" s="201"/>
      <c r="PGZ7" s="201"/>
      <c r="PHA7" s="201"/>
      <c r="PHB7" s="201"/>
      <c r="PHC7" s="201"/>
      <c r="PHD7" s="201"/>
      <c r="PHE7" s="201"/>
      <c r="PHF7" s="201"/>
      <c r="PHG7" s="201"/>
      <c r="PHH7" s="201"/>
      <c r="PHI7" s="201"/>
      <c r="PHJ7" s="201"/>
      <c r="PHK7" s="201"/>
      <c r="PHL7" s="201"/>
      <c r="PHM7" s="201"/>
      <c r="PHN7" s="201"/>
      <c r="PHO7" s="201"/>
      <c r="PHP7" s="201"/>
      <c r="PHQ7" s="201"/>
      <c r="PHR7" s="201"/>
      <c r="PHS7" s="201"/>
      <c r="PHT7" s="201"/>
      <c r="PHU7" s="201"/>
      <c r="PHV7" s="201"/>
      <c r="PHW7" s="201"/>
      <c r="PHX7" s="201"/>
      <c r="PHY7" s="201"/>
      <c r="PHZ7" s="201"/>
      <c r="PIA7" s="201"/>
      <c r="PIB7" s="201"/>
      <c r="PIC7" s="201"/>
      <c r="PID7" s="201"/>
      <c r="PIE7" s="201"/>
      <c r="PIF7" s="201"/>
      <c r="PIG7" s="201"/>
      <c r="PIH7" s="201"/>
      <c r="PII7" s="201"/>
      <c r="PIJ7" s="201"/>
      <c r="PIK7" s="201"/>
      <c r="PIL7" s="201"/>
      <c r="PIM7" s="201"/>
      <c r="PIN7" s="201"/>
      <c r="PIO7" s="201"/>
      <c r="PIP7" s="201"/>
      <c r="PIQ7" s="201"/>
      <c r="PIR7" s="201"/>
      <c r="PIS7" s="201"/>
      <c r="PIT7" s="201"/>
      <c r="PIU7" s="201"/>
      <c r="PIV7" s="201"/>
      <c r="PIW7" s="201"/>
      <c r="PIX7" s="201"/>
      <c r="PIY7" s="201"/>
      <c r="PIZ7" s="201"/>
      <c r="PJA7" s="201"/>
      <c r="PJB7" s="201"/>
      <c r="PJC7" s="201"/>
      <c r="PJD7" s="201"/>
      <c r="PJE7" s="201"/>
      <c r="PJF7" s="201"/>
      <c r="PJG7" s="201"/>
      <c r="PJH7" s="201"/>
      <c r="PJI7" s="201"/>
      <c r="PJJ7" s="201"/>
      <c r="PJK7" s="201"/>
      <c r="PJL7" s="201"/>
      <c r="PJM7" s="201"/>
      <c r="PJN7" s="201"/>
      <c r="PJO7" s="201"/>
      <c r="PJP7" s="201"/>
      <c r="PJQ7" s="201"/>
      <c r="PJR7" s="201"/>
      <c r="PJS7" s="201"/>
      <c r="PJT7" s="201"/>
      <c r="PJU7" s="201"/>
      <c r="PJV7" s="201"/>
      <c r="PJW7" s="201"/>
      <c r="PJX7" s="201"/>
      <c r="PJY7" s="201"/>
      <c r="PJZ7" s="201"/>
      <c r="PKA7" s="201"/>
      <c r="PKB7" s="201"/>
      <c r="PKC7" s="201"/>
      <c r="PKD7" s="201"/>
      <c r="PKE7" s="201"/>
      <c r="PKF7" s="201"/>
      <c r="PKG7" s="201"/>
      <c r="PKH7" s="201"/>
      <c r="PKI7" s="201"/>
      <c r="PKJ7" s="201"/>
      <c r="PKK7" s="201"/>
      <c r="PKL7" s="201"/>
      <c r="PKM7" s="201"/>
      <c r="PKN7" s="201"/>
      <c r="PKO7" s="201"/>
      <c r="PKP7" s="201"/>
      <c r="PKQ7" s="201"/>
      <c r="PKR7" s="201"/>
      <c r="PKS7" s="201"/>
      <c r="PKT7" s="201"/>
      <c r="PKU7" s="201"/>
      <c r="PKV7" s="201"/>
      <c r="PKW7" s="201"/>
      <c r="PKX7" s="201"/>
      <c r="PKY7" s="201"/>
      <c r="PKZ7" s="201"/>
      <c r="PLA7" s="201"/>
      <c r="PLB7" s="201"/>
      <c r="PLC7" s="201"/>
      <c r="PLD7" s="201"/>
      <c r="PLE7" s="201"/>
      <c r="PLF7" s="201"/>
      <c r="PLG7" s="201"/>
      <c r="PLH7" s="201"/>
      <c r="PLI7" s="201"/>
      <c r="PLJ7" s="201"/>
      <c r="PLK7" s="201"/>
      <c r="PLL7" s="201"/>
      <c r="PLM7" s="201"/>
      <c r="PLN7" s="201"/>
      <c r="PLO7" s="201"/>
      <c r="PLP7" s="201"/>
      <c r="PLQ7" s="201"/>
      <c r="PLR7" s="201"/>
      <c r="PLS7" s="201"/>
      <c r="PLT7" s="201"/>
      <c r="PLU7" s="201"/>
      <c r="PLV7" s="201"/>
      <c r="PLW7" s="201"/>
      <c r="PLX7" s="201"/>
      <c r="PLY7" s="201"/>
      <c r="PLZ7" s="201"/>
      <c r="PMA7" s="201"/>
      <c r="PMB7" s="201"/>
      <c r="PMC7" s="201"/>
      <c r="PMD7" s="201"/>
      <c r="PME7" s="201"/>
      <c r="PMF7" s="201"/>
      <c r="PMG7" s="201"/>
      <c r="PMH7" s="201"/>
      <c r="PMI7" s="201"/>
      <c r="PMJ7" s="201"/>
      <c r="PMK7" s="201"/>
      <c r="PML7" s="201"/>
      <c r="PMM7" s="201"/>
      <c r="PMN7" s="201"/>
      <c r="PMO7" s="201"/>
      <c r="PMP7" s="201"/>
      <c r="PMQ7" s="201"/>
      <c r="PMR7" s="201"/>
      <c r="PMS7" s="201"/>
      <c r="PMT7" s="201"/>
      <c r="PMU7" s="201"/>
      <c r="PMV7" s="201"/>
      <c r="PMW7" s="201"/>
      <c r="PMX7" s="201"/>
      <c r="PMY7" s="201"/>
      <c r="PMZ7" s="201"/>
      <c r="PNA7" s="201"/>
      <c r="PNB7" s="201"/>
      <c r="PNC7" s="201"/>
      <c r="PND7" s="201"/>
      <c r="PNE7" s="201"/>
      <c r="PNF7" s="201"/>
      <c r="PNG7" s="201"/>
      <c r="PNH7" s="201"/>
      <c r="PNI7" s="201"/>
      <c r="PNJ7" s="201"/>
      <c r="PNK7" s="201"/>
      <c r="PNL7" s="201"/>
      <c r="PNM7" s="201"/>
      <c r="PNN7" s="201"/>
      <c r="PNO7" s="201"/>
      <c r="PNP7" s="201"/>
      <c r="PNQ7" s="201"/>
      <c r="PNR7" s="201"/>
      <c r="PNS7" s="201"/>
      <c r="PNT7" s="201"/>
      <c r="PNU7" s="201"/>
      <c r="PNV7" s="201"/>
      <c r="PNW7" s="201"/>
      <c r="PNX7" s="201"/>
      <c r="PNY7" s="201"/>
      <c r="PNZ7" s="201"/>
      <c r="POA7" s="201"/>
      <c r="POB7" s="201"/>
      <c r="POC7" s="201"/>
      <c r="POD7" s="201"/>
      <c r="POE7" s="201"/>
      <c r="POF7" s="201"/>
      <c r="POG7" s="201"/>
      <c r="POH7" s="201"/>
      <c r="POI7" s="201"/>
      <c r="POJ7" s="201"/>
      <c r="POK7" s="201"/>
      <c r="POL7" s="201"/>
      <c r="POM7" s="201"/>
      <c r="PON7" s="201"/>
      <c r="POO7" s="201"/>
      <c r="POP7" s="201"/>
      <c r="POQ7" s="201"/>
      <c r="POR7" s="201"/>
      <c r="POS7" s="201"/>
      <c r="POT7" s="201"/>
      <c r="POU7" s="201"/>
      <c r="POV7" s="201"/>
      <c r="POW7" s="201"/>
      <c r="POX7" s="201"/>
      <c r="POY7" s="201"/>
      <c r="POZ7" s="201"/>
      <c r="PPA7" s="201"/>
      <c r="PPB7" s="201"/>
      <c r="PPC7" s="201"/>
      <c r="PPD7" s="201"/>
      <c r="PPE7" s="201"/>
      <c r="PPF7" s="201"/>
      <c r="PPG7" s="201"/>
      <c r="PPH7" s="201"/>
      <c r="PPI7" s="201"/>
      <c r="PPJ7" s="201"/>
      <c r="PPK7" s="201"/>
      <c r="PPL7" s="201"/>
      <c r="PPM7" s="201"/>
      <c r="PPN7" s="201"/>
      <c r="PPO7" s="201"/>
      <c r="PPP7" s="201"/>
      <c r="PPQ7" s="201"/>
      <c r="PPR7" s="201"/>
      <c r="PPS7" s="201"/>
      <c r="PPT7" s="201"/>
      <c r="PPU7" s="201"/>
      <c r="PPV7" s="201"/>
      <c r="PPW7" s="201"/>
      <c r="PPX7" s="201"/>
      <c r="PPY7" s="201"/>
      <c r="PPZ7" s="201"/>
      <c r="PQA7" s="201"/>
      <c r="PQB7" s="201"/>
      <c r="PQC7" s="201"/>
      <c r="PQD7" s="201"/>
      <c r="PQE7" s="201"/>
      <c r="PQF7" s="201"/>
      <c r="PQG7" s="201"/>
      <c r="PQH7" s="201"/>
      <c r="PQI7" s="201"/>
      <c r="PQJ7" s="201"/>
      <c r="PQK7" s="201"/>
      <c r="PQL7" s="201"/>
      <c r="PQM7" s="201"/>
      <c r="PQN7" s="201"/>
      <c r="PQO7" s="201"/>
      <c r="PQP7" s="201"/>
      <c r="PQQ7" s="201"/>
      <c r="PQR7" s="201"/>
      <c r="PQS7" s="201"/>
      <c r="PQT7" s="201"/>
      <c r="PQU7" s="201"/>
      <c r="PQV7" s="201"/>
      <c r="PQW7" s="201"/>
      <c r="PQX7" s="201"/>
      <c r="PQY7" s="201"/>
      <c r="PQZ7" s="201"/>
      <c r="PRA7" s="201"/>
      <c r="PRB7" s="201"/>
      <c r="PRC7" s="201"/>
      <c r="PRD7" s="201"/>
      <c r="PRE7" s="201"/>
      <c r="PRF7" s="201"/>
      <c r="PRG7" s="201"/>
      <c r="PRH7" s="201"/>
      <c r="PRI7" s="201"/>
      <c r="PRJ7" s="201"/>
      <c r="PRK7" s="201"/>
      <c r="PRL7" s="201"/>
      <c r="PRM7" s="201"/>
      <c r="PRN7" s="201"/>
      <c r="PRO7" s="201"/>
      <c r="PRP7" s="201"/>
      <c r="PRQ7" s="201"/>
      <c r="PRR7" s="201"/>
      <c r="PRS7" s="201"/>
      <c r="PRT7" s="201"/>
      <c r="PRU7" s="201"/>
      <c r="PRV7" s="201"/>
      <c r="PRW7" s="201"/>
      <c r="PRX7" s="201"/>
      <c r="PRY7" s="201"/>
      <c r="PRZ7" s="201"/>
      <c r="PSA7" s="201"/>
      <c r="PSB7" s="201"/>
      <c r="PSC7" s="201"/>
      <c r="PSD7" s="201"/>
      <c r="PSE7" s="201"/>
      <c r="PSF7" s="201"/>
      <c r="PSG7" s="201"/>
      <c r="PSH7" s="201"/>
      <c r="PSI7" s="201"/>
      <c r="PSJ7" s="201"/>
      <c r="PSK7" s="201"/>
      <c r="PSL7" s="201"/>
      <c r="PSM7" s="201"/>
      <c r="PSN7" s="201"/>
      <c r="PSO7" s="201"/>
      <c r="PSP7" s="201"/>
      <c r="PSQ7" s="201"/>
      <c r="PSR7" s="201"/>
      <c r="PSS7" s="201"/>
      <c r="PST7" s="201"/>
      <c r="PSU7" s="201"/>
      <c r="PSV7" s="201"/>
      <c r="PSW7" s="201"/>
      <c r="PSX7" s="201"/>
      <c r="PSY7" s="201"/>
      <c r="PSZ7" s="201"/>
      <c r="PTA7" s="201"/>
      <c r="PTB7" s="201"/>
      <c r="PTC7" s="201"/>
      <c r="PTD7" s="201"/>
      <c r="PTE7" s="201"/>
      <c r="PTF7" s="201"/>
      <c r="PTG7" s="201"/>
      <c r="PTH7" s="201"/>
      <c r="PTI7" s="201"/>
      <c r="PTJ7" s="201"/>
      <c r="PTK7" s="201"/>
      <c r="PTL7" s="201"/>
      <c r="PTM7" s="201"/>
      <c r="PTN7" s="201"/>
      <c r="PTO7" s="201"/>
      <c r="PTP7" s="201"/>
      <c r="PTQ7" s="201"/>
      <c r="PTR7" s="201"/>
      <c r="PTS7" s="201"/>
      <c r="PTT7" s="201"/>
      <c r="PTU7" s="201"/>
      <c r="PTV7" s="201"/>
      <c r="PTW7" s="201"/>
      <c r="PTX7" s="201"/>
      <c r="PTY7" s="201"/>
      <c r="PTZ7" s="201"/>
      <c r="PUA7" s="201"/>
      <c r="PUB7" s="201"/>
      <c r="PUC7" s="201"/>
      <c r="PUD7" s="201"/>
      <c r="PUE7" s="201"/>
      <c r="PUF7" s="201"/>
      <c r="PUG7" s="201"/>
      <c r="PUH7" s="201"/>
      <c r="PUI7" s="201"/>
      <c r="PUJ7" s="201"/>
      <c r="PUK7" s="201"/>
      <c r="PUL7" s="201"/>
      <c r="PUM7" s="201"/>
      <c r="PUN7" s="201"/>
      <c r="PUO7" s="201"/>
      <c r="PUP7" s="201"/>
      <c r="PUQ7" s="201"/>
      <c r="PUR7" s="201"/>
      <c r="PUS7" s="201"/>
      <c r="PUT7" s="201"/>
      <c r="PUU7" s="201"/>
      <c r="PUV7" s="201"/>
      <c r="PUW7" s="201"/>
      <c r="PUX7" s="201"/>
      <c r="PUY7" s="201"/>
      <c r="PUZ7" s="201"/>
      <c r="PVA7" s="201"/>
      <c r="PVB7" s="201"/>
      <c r="PVC7" s="201"/>
      <c r="PVD7" s="201"/>
      <c r="PVE7" s="201"/>
      <c r="PVF7" s="201"/>
      <c r="PVG7" s="201"/>
      <c r="PVH7" s="201"/>
      <c r="PVI7" s="201"/>
      <c r="PVJ7" s="201"/>
      <c r="PVK7" s="201"/>
      <c r="PVL7" s="201"/>
      <c r="PVM7" s="201"/>
      <c r="PVN7" s="201"/>
      <c r="PVO7" s="201"/>
      <c r="PVP7" s="201"/>
      <c r="PVQ7" s="201"/>
      <c r="PVR7" s="201"/>
      <c r="PVS7" s="201"/>
      <c r="PVT7" s="201"/>
      <c r="PVU7" s="201"/>
      <c r="PVV7" s="201"/>
      <c r="PVW7" s="201"/>
      <c r="PVX7" s="201"/>
      <c r="PVY7" s="201"/>
      <c r="PVZ7" s="201"/>
      <c r="PWA7" s="201"/>
      <c r="PWB7" s="201"/>
      <c r="PWC7" s="201"/>
      <c r="PWD7" s="201"/>
      <c r="PWE7" s="201"/>
      <c r="PWF7" s="201"/>
      <c r="PWG7" s="201"/>
      <c r="PWH7" s="201"/>
      <c r="PWI7" s="201"/>
      <c r="PWJ7" s="201"/>
      <c r="PWK7" s="201"/>
      <c r="PWL7" s="201"/>
      <c r="PWM7" s="201"/>
      <c r="PWN7" s="201"/>
      <c r="PWO7" s="201"/>
      <c r="PWP7" s="201"/>
      <c r="PWQ7" s="201"/>
      <c r="PWR7" s="201"/>
      <c r="PWS7" s="201"/>
      <c r="PWT7" s="201"/>
      <c r="PWU7" s="201"/>
      <c r="PWV7" s="201"/>
      <c r="PWW7" s="201"/>
      <c r="PWX7" s="201"/>
      <c r="PWY7" s="201"/>
      <c r="PWZ7" s="201"/>
      <c r="PXA7" s="201"/>
      <c r="PXB7" s="201"/>
      <c r="PXC7" s="201"/>
      <c r="PXD7" s="201"/>
      <c r="PXE7" s="201"/>
      <c r="PXF7" s="201"/>
      <c r="PXG7" s="201"/>
      <c r="PXH7" s="201"/>
      <c r="PXI7" s="201"/>
      <c r="PXJ7" s="201"/>
      <c r="PXK7" s="201"/>
      <c r="PXL7" s="201"/>
      <c r="PXM7" s="201"/>
      <c r="PXN7" s="201"/>
      <c r="PXO7" s="201"/>
      <c r="PXP7" s="201"/>
      <c r="PXQ7" s="201"/>
      <c r="PXR7" s="201"/>
      <c r="PXS7" s="201"/>
      <c r="PXT7" s="201"/>
      <c r="PXU7" s="201"/>
      <c r="PXV7" s="201"/>
      <c r="PXW7" s="201"/>
      <c r="PXX7" s="201"/>
      <c r="PXY7" s="201"/>
      <c r="PXZ7" s="201"/>
      <c r="PYA7" s="201"/>
      <c r="PYB7" s="201"/>
      <c r="PYC7" s="201"/>
      <c r="PYD7" s="201"/>
      <c r="PYE7" s="201"/>
      <c r="PYF7" s="201"/>
      <c r="PYG7" s="201"/>
      <c r="PYH7" s="201"/>
      <c r="PYI7" s="201"/>
      <c r="PYJ7" s="201"/>
      <c r="PYK7" s="201"/>
      <c r="PYL7" s="201"/>
      <c r="PYM7" s="201"/>
      <c r="PYN7" s="201"/>
      <c r="PYO7" s="201"/>
      <c r="PYP7" s="201"/>
      <c r="PYQ7" s="201"/>
      <c r="PYR7" s="201"/>
      <c r="PYS7" s="201"/>
      <c r="PYT7" s="201"/>
      <c r="PYU7" s="201"/>
      <c r="PYV7" s="201"/>
      <c r="PYW7" s="201"/>
      <c r="PYX7" s="201"/>
      <c r="PYY7" s="201"/>
      <c r="PYZ7" s="201"/>
      <c r="PZA7" s="201"/>
      <c r="PZB7" s="201"/>
      <c r="PZC7" s="201"/>
      <c r="PZD7" s="201"/>
      <c r="PZE7" s="201"/>
      <c r="PZF7" s="201"/>
      <c r="PZG7" s="201"/>
      <c r="PZH7" s="201"/>
      <c r="PZI7" s="201"/>
      <c r="PZJ7" s="201"/>
      <c r="PZK7" s="201"/>
      <c r="PZL7" s="201"/>
      <c r="PZM7" s="201"/>
      <c r="PZN7" s="201"/>
      <c r="PZO7" s="201"/>
      <c r="PZP7" s="201"/>
      <c r="PZQ7" s="201"/>
      <c r="PZR7" s="201"/>
      <c r="PZS7" s="201"/>
      <c r="PZT7" s="201"/>
      <c r="PZU7" s="201"/>
      <c r="PZV7" s="201"/>
      <c r="PZW7" s="201"/>
      <c r="PZX7" s="201"/>
      <c r="PZY7" s="201"/>
      <c r="PZZ7" s="201"/>
      <c r="QAA7" s="201"/>
      <c r="QAB7" s="201"/>
      <c r="QAC7" s="201"/>
      <c r="QAD7" s="201"/>
      <c r="QAE7" s="201"/>
      <c r="QAF7" s="201"/>
      <c r="QAG7" s="201"/>
      <c r="QAH7" s="201"/>
      <c r="QAI7" s="201"/>
      <c r="QAJ7" s="201"/>
      <c r="QAK7" s="201"/>
      <c r="QAL7" s="201"/>
      <c r="QAM7" s="201"/>
      <c r="QAN7" s="201"/>
      <c r="QAO7" s="201"/>
      <c r="QAP7" s="201"/>
      <c r="QAQ7" s="201"/>
      <c r="QAR7" s="201"/>
      <c r="QAS7" s="201"/>
      <c r="QAT7" s="201"/>
      <c r="QAU7" s="201"/>
      <c r="QAV7" s="201"/>
      <c r="QAW7" s="201"/>
      <c r="QAX7" s="201"/>
      <c r="QAY7" s="201"/>
      <c r="QAZ7" s="201"/>
      <c r="QBA7" s="201"/>
      <c r="QBB7" s="201"/>
      <c r="QBC7" s="201"/>
      <c r="QBD7" s="201"/>
      <c r="QBE7" s="201"/>
      <c r="QBF7" s="201"/>
      <c r="QBG7" s="201"/>
      <c r="QBH7" s="201"/>
      <c r="QBI7" s="201"/>
      <c r="QBJ7" s="201"/>
      <c r="QBK7" s="201"/>
      <c r="QBL7" s="201"/>
      <c r="QBM7" s="201"/>
      <c r="QBN7" s="201"/>
      <c r="QBO7" s="201"/>
      <c r="QBP7" s="201"/>
      <c r="QBQ7" s="201"/>
      <c r="QBR7" s="201"/>
      <c r="QBS7" s="201"/>
      <c r="QBT7" s="201"/>
      <c r="QBU7" s="201"/>
      <c r="QBV7" s="201"/>
      <c r="QBW7" s="201"/>
      <c r="QBX7" s="201"/>
      <c r="QBY7" s="201"/>
      <c r="QBZ7" s="201"/>
      <c r="QCA7" s="201"/>
      <c r="QCB7" s="201"/>
      <c r="QCC7" s="201"/>
      <c r="QCD7" s="201"/>
      <c r="QCE7" s="201"/>
      <c r="QCF7" s="201"/>
      <c r="QCG7" s="201"/>
      <c r="QCH7" s="201"/>
      <c r="QCI7" s="201"/>
      <c r="QCJ7" s="201"/>
      <c r="QCK7" s="201"/>
      <c r="QCL7" s="201"/>
      <c r="QCM7" s="201"/>
      <c r="QCN7" s="201"/>
      <c r="QCO7" s="201"/>
      <c r="QCP7" s="201"/>
      <c r="QCQ7" s="201"/>
      <c r="QCR7" s="201"/>
      <c r="QCS7" s="201"/>
      <c r="QCT7" s="201"/>
      <c r="QCU7" s="201"/>
      <c r="QCV7" s="201"/>
      <c r="QCW7" s="201"/>
      <c r="QCX7" s="201"/>
      <c r="QCY7" s="201"/>
      <c r="QCZ7" s="201"/>
      <c r="QDA7" s="201"/>
      <c r="QDB7" s="201"/>
      <c r="QDC7" s="201"/>
      <c r="QDD7" s="201"/>
      <c r="QDE7" s="201"/>
      <c r="QDF7" s="201"/>
      <c r="QDG7" s="201"/>
      <c r="QDH7" s="201"/>
      <c r="QDI7" s="201"/>
      <c r="QDJ7" s="201"/>
      <c r="QDK7" s="201"/>
      <c r="QDL7" s="201"/>
      <c r="QDM7" s="201"/>
      <c r="QDN7" s="201"/>
      <c r="QDO7" s="201"/>
      <c r="QDP7" s="201"/>
      <c r="QDQ7" s="201"/>
      <c r="QDR7" s="201"/>
      <c r="QDS7" s="201"/>
      <c r="QDT7" s="201"/>
      <c r="QDU7" s="201"/>
      <c r="QDV7" s="201"/>
      <c r="QDW7" s="201"/>
      <c r="QDX7" s="201"/>
      <c r="QDY7" s="201"/>
      <c r="QDZ7" s="201"/>
      <c r="QEA7" s="201"/>
      <c r="QEB7" s="201"/>
      <c r="QEC7" s="201"/>
      <c r="QED7" s="201"/>
      <c r="QEE7" s="201"/>
      <c r="QEF7" s="201"/>
      <c r="QEG7" s="201"/>
      <c r="QEH7" s="201"/>
      <c r="QEI7" s="201"/>
      <c r="QEJ7" s="201"/>
      <c r="QEK7" s="201"/>
      <c r="QEL7" s="201"/>
      <c r="QEM7" s="201"/>
      <c r="QEN7" s="201"/>
      <c r="QEO7" s="201"/>
      <c r="QEP7" s="201"/>
      <c r="QEQ7" s="201"/>
      <c r="QER7" s="201"/>
      <c r="QES7" s="201"/>
      <c r="QET7" s="201"/>
      <c r="QEU7" s="201"/>
      <c r="QEV7" s="201"/>
      <c r="QEW7" s="201"/>
      <c r="QEX7" s="201"/>
      <c r="QEY7" s="201"/>
      <c r="QEZ7" s="201"/>
      <c r="QFA7" s="201"/>
      <c r="QFB7" s="201"/>
      <c r="QFC7" s="201"/>
      <c r="QFD7" s="201"/>
      <c r="QFE7" s="201"/>
      <c r="QFF7" s="201"/>
      <c r="QFG7" s="201"/>
      <c r="QFH7" s="201"/>
      <c r="QFI7" s="201"/>
      <c r="QFJ7" s="201"/>
      <c r="QFK7" s="201"/>
      <c r="QFL7" s="201"/>
      <c r="QFM7" s="201"/>
      <c r="QFN7" s="201"/>
      <c r="QFO7" s="201"/>
      <c r="QFP7" s="201"/>
      <c r="QFQ7" s="201"/>
      <c r="QFR7" s="201"/>
      <c r="QFS7" s="201"/>
      <c r="QFT7" s="201"/>
      <c r="QFU7" s="201"/>
      <c r="QFV7" s="201"/>
      <c r="QFW7" s="201"/>
      <c r="QFX7" s="201"/>
      <c r="QFY7" s="201"/>
      <c r="QFZ7" s="201"/>
      <c r="QGA7" s="201"/>
      <c r="QGB7" s="201"/>
      <c r="QGC7" s="201"/>
      <c r="QGD7" s="201"/>
      <c r="QGE7" s="201"/>
      <c r="QGF7" s="201"/>
      <c r="QGG7" s="201"/>
      <c r="QGH7" s="201"/>
      <c r="QGI7" s="201"/>
      <c r="QGJ7" s="201"/>
      <c r="QGK7" s="201"/>
      <c r="QGL7" s="201"/>
      <c r="QGM7" s="201"/>
      <c r="QGN7" s="201"/>
      <c r="QGO7" s="201"/>
      <c r="QGP7" s="201"/>
      <c r="QGQ7" s="201"/>
      <c r="QGR7" s="201"/>
      <c r="QGS7" s="201"/>
      <c r="QGT7" s="201"/>
      <c r="QGU7" s="201"/>
      <c r="QGV7" s="201"/>
      <c r="QGW7" s="201"/>
      <c r="QGX7" s="201"/>
      <c r="QGY7" s="201"/>
      <c r="QGZ7" s="201"/>
      <c r="QHA7" s="201"/>
      <c r="QHB7" s="201"/>
      <c r="QHC7" s="201"/>
      <c r="QHD7" s="201"/>
      <c r="QHE7" s="201"/>
      <c r="QHF7" s="201"/>
      <c r="QHG7" s="201"/>
      <c r="QHH7" s="201"/>
      <c r="QHI7" s="201"/>
      <c r="QHJ7" s="201"/>
      <c r="QHK7" s="201"/>
      <c r="QHL7" s="201"/>
      <c r="QHM7" s="201"/>
      <c r="QHN7" s="201"/>
      <c r="QHO7" s="201"/>
      <c r="QHP7" s="201"/>
      <c r="QHQ7" s="201"/>
      <c r="QHR7" s="201"/>
      <c r="QHS7" s="201"/>
      <c r="QHT7" s="201"/>
      <c r="QHU7" s="201"/>
      <c r="QHV7" s="201"/>
      <c r="QHW7" s="201"/>
      <c r="QHX7" s="201"/>
      <c r="QHY7" s="201"/>
      <c r="QHZ7" s="201"/>
      <c r="QIA7" s="201"/>
      <c r="QIB7" s="201"/>
      <c r="QIC7" s="201"/>
      <c r="QID7" s="201"/>
      <c r="QIE7" s="201"/>
      <c r="QIF7" s="201"/>
      <c r="QIG7" s="201"/>
      <c r="QIH7" s="201"/>
      <c r="QII7" s="201"/>
      <c r="QIJ7" s="201"/>
      <c r="QIK7" s="201"/>
      <c r="QIL7" s="201"/>
      <c r="QIM7" s="201"/>
      <c r="QIN7" s="201"/>
      <c r="QIO7" s="201"/>
      <c r="QIP7" s="201"/>
      <c r="QIQ7" s="201"/>
      <c r="QIR7" s="201"/>
      <c r="QIS7" s="201"/>
      <c r="QIT7" s="201"/>
      <c r="QIU7" s="201"/>
      <c r="QIV7" s="201"/>
      <c r="QIW7" s="201"/>
      <c r="QIX7" s="201"/>
      <c r="QIY7" s="201"/>
      <c r="QIZ7" s="201"/>
      <c r="QJA7" s="201"/>
      <c r="QJB7" s="201"/>
      <c r="QJC7" s="201"/>
      <c r="QJD7" s="201"/>
      <c r="QJE7" s="201"/>
      <c r="QJF7" s="201"/>
      <c r="QJG7" s="201"/>
      <c r="QJH7" s="201"/>
      <c r="QJI7" s="201"/>
      <c r="QJJ7" s="201"/>
      <c r="QJK7" s="201"/>
      <c r="QJL7" s="201"/>
      <c r="QJM7" s="201"/>
      <c r="QJN7" s="201"/>
      <c r="QJO7" s="201"/>
      <c r="QJP7" s="201"/>
      <c r="QJQ7" s="201"/>
      <c r="QJR7" s="201"/>
      <c r="QJS7" s="201"/>
      <c r="QJT7" s="201"/>
      <c r="QJU7" s="201"/>
      <c r="QJV7" s="201"/>
      <c r="QJW7" s="201"/>
      <c r="QJX7" s="201"/>
      <c r="QJY7" s="201"/>
      <c r="QJZ7" s="201"/>
      <c r="QKA7" s="201"/>
      <c r="QKB7" s="201"/>
      <c r="QKC7" s="201"/>
      <c r="QKD7" s="201"/>
      <c r="QKE7" s="201"/>
      <c r="QKF7" s="201"/>
      <c r="QKG7" s="201"/>
      <c r="QKH7" s="201"/>
      <c r="QKI7" s="201"/>
      <c r="QKJ7" s="201"/>
      <c r="QKK7" s="201"/>
      <c r="QKL7" s="201"/>
      <c r="QKM7" s="201"/>
      <c r="QKN7" s="201"/>
      <c r="QKO7" s="201"/>
      <c r="QKP7" s="201"/>
      <c r="QKQ7" s="201"/>
      <c r="QKR7" s="201"/>
      <c r="QKS7" s="201"/>
      <c r="QKT7" s="201"/>
      <c r="QKU7" s="201"/>
      <c r="QKV7" s="201"/>
      <c r="QKW7" s="201"/>
      <c r="QKX7" s="201"/>
      <c r="QKY7" s="201"/>
      <c r="QKZ7" s="201"/>
      <c r="QLA7" s="201"/>
      <c r="QLB7" s="201"/>
      <c r="QLC7" s="201"/>
      <c r="QLD7" s="201"/>
      <c r="QLE7" s="201"/>
      <c r="QLF7" s="201"/>
      <c r="QLG7" s="201"/>
      <c r="QLH7" s="201"/>
      <c r="QLI7" s="201"/>
      <c r="QLJ7" s="201"/>
      <c r="QLK7" s="201"/>
      <c r="QLL7" s="201"/>
      <c r="QLM7" s="201"/>
      <c r="QLN7" s="201"/>
      <c r="QLO7" s="201"/>
      <c r="QLP7" s="201"/>
      <c r="QLQ7" s="201"/>
      <c r="QLR7" s="201"/>
      <c r="QLS7" s="201"/>
      <c r="QLT7" s="201"/>
      <c r="QLU7" s="201"/>
      <c r="QLV7" s="201"/>
      <c r="QLW7" s="201"/>
      <c r="QLX7" s="201"/>
      <c r="QLY7" s="201"/>
      <c r="QLZ7" s="201"/>
      <c r="QMA7" s="201"/>
      <c r="QMB7" s="201"/>
      <c r="QMC7" s="201"/>
      <c r="QMD7" s="201"/>
      <c r="QME7" s="201"/>
      <c r="QMF7" s="201"/>
      <c r="QMG7" s="201"/>
      <c r="QMH7" s="201"/>
      <c r="QMI7" s="201"/>
      <c r="QMJ7" s="201"/>
      <c r="QMK7" s="201"/>
      <c r="QML7" s="201"/>
      <c r="QMM7" s="201"/>
      <c r="QMN7" s="201"/>
      <c r="QMO7" s="201"/>
      <c r="QMP7" s="201"/>
      <c r="QMQ7" s="201"/>
      <c r="QMR7" s="201"/>
      <c r="QMS7" s="201"/>
      <c r="QMT7" s="201"/>
      <c r="QMU7" s="201"/>
      <c r="QMV7" s="201"/>
      <c r="QMW7" s="201"/>
      <c r="QMX7" s="201"/>
      <c r="QMY7" s="201"/>
      <c r="QMZ7" s="201"/>
      <c r="QNA7" s="201"/>
      <c r="QNB7" s="201"/>
      <c r="QNC7" s="201"/>
      <c r="QND7" s="201"/>
      <c r="QNE7" s="201"/>
      <c r="QNF7" s="201"/>
      <c r="QNG7" s="201"/>
      <c r="QNH7" s="201"/>
      <c r="QNI7" s="201"/>
      <c r="QNJ7" s="201"/>
      <c r="QNK7" s="201"/>
      <c r="QNL7" s="201"/>
      <c r="QNM7" s="201"/>
      <c r="QNN7" s="201"/>
      <c r="QNO7" s="201"/>
      <c r="QNP7" s="201"/>
      <c r="QNQ7" s="201"/>
      <c r="QNR7" s="201"/>
      <c r="QNS7" s="201"/>
      <c r="QNT7" s="201"/>
      <c r="QNU7" s="201"/>
      <c r="QNV7" s="201"/>
      <c r="QNW7" s="201"/>
      <c r="QNX7" s="201"/>
      <c r="QNY7" s="201"/>
      <c r="QNZ7" s="201"/>
      <c r="QOA7" s="201"/>
      <c r="QOB7" s="201"/>
      <c r="QOC7" s="201"/>
      <c r="QOD7" s="201"/>
      <c r="QOE7" s="201"/>
      <c r="QOF7" s="201"/>
      <c r="QOG7" s="201"/>
      <c r="QOH7" s="201"/>
      <c r="QOI7" s="201"/>
      <c r="QOJ7" s="201"/>
      <c r="QOK7" s="201"/>
      <c r="QOL7" s="201"/>
      <c r="QOM7" s="201"/>
      <c r="QON7" s="201"/>
      <c r="QOO7" s="201"/>
      <c r="QOP7" s="201"/>
      <c r="QOQ7" s="201"/>
      <c r="QOR7" s="201"/>
      <c r="QOS7" s="201"/>
      <c r="QOT7" s="201"/>
      <c r="QOU7" s="201"/>
      <c r="QOV7" s="201"/>
      <c r="QOW7" s="201"/>
      <c r="QOX7" s="201"/>
      <c r="QOY7" s="201"/>
      <c r="QOZ7" s="201"/>
      <c r="QPA7" s="201"/>
      <c r="QPB7" s="201"/>
      <c r="QPC7" s="201"/>
      <c r="QPD7" s="201"/>
      <c r="QPE7" s="201"/>
      <c r="QPF7" s="201"/>
      <c r="QPG7" s="201"/>
      <c r="QPH7" s="201"/>
      <c r="QPI7" s="201"/>
      <c r="QPJ7" s="201"/>
      <c r="QPK7" s="201"/>
      <c r="QPL7" s="201"/>
      <c r="QPM7" s="201"/>
      <c r="QPN7" s="201"/>
      <c r="QPO7" s="201"/>
      <c r="QPP7" s="201"/>
      <c r="QPQ7" s="201"/>
      <c r="QPR7" s="201"/>
      <c r="QPS7" s="201"/>
      <c r="QPT7" s="201"/>
      <c r="QPU7" s="201"/>
      <c r="QPV7" s="201"/>
      <c r="QPW7" s="201"/>
      <c r="QPX7" s="201"/>
      <c r="QPY7" s="201"/>
      <c r="QPZ7" s="201"/>
      <c r="QQA7" s="201"/>
      <c r="QQB7" s="201"/>
      <c r="QQC7" s="201"/>
      <c r="QQD7" s="201"/>
      <c r="QQE7" s="201"/>
      <c r="QQF7" s="201"/>
      <c r="QQG7" s="201"/>
      <c r="QQH7" s="201"/>
      <c r="QQI7" s="201"/>
      <c r="QQJ7" s="201"/>
      <c r="QQK7" s="201"/>
      <c r="QQL7" s="201"/>
      <c r="QQM7" s="201"/>
      <c r="QQN7" s="201"/>
      <c r="QQO7" s="201"/>
      <c r="QQP7" s="201"/>
      <c r="QQQ7" s="201"/>
      <c r="QQR7" s="201"/>
      <c r="QQS7" s="201"/>
      <c r="QQT7" s="201"/>
      <c r="QQU7" s="201"/>
      <c r="QQV7" s="201"/>
      <c r="QQW7" s="201"/>
      <c r="QQX7" s="201"/>
      <c r="QQY7" s="201"/>
      <c r="QQZ7" s="201"/>
      <c r="QRA7" s="201"/>
      <c r="QRB7" s="201"/>
      <c r="QRC7" s="201"/>
      <c r="QRD7" s="201"/>
      <c r="QRE7" s="201"/>
      <c r="QRF7" s="201"/>
      <c r="QRG7" s="201"/>
      <c r="QRH7" s="201"/>
      <c r="QRI7" s="201"/>
      <c r="QRJ7" s="201"/>
      <c r="QRK7" s="201"/>
      <c r="QRL7" s="201"/>
      <c r="QRM7" s="201"/>
      <c r="QRN7" s="201"/>
      <c r="QRO7" s="201"/>
      <c r="QRP7" s="201"/>
      <c r="QRQ7" s="201"/>
      <c r="QRR7" s="201"/>
      <c r="QRS7" s="201"/>
      <c r="QRT7" s="201"/>
      <c r="QRU7" s="201"/>
      <c r="QRV7" s="201"/>
      <c r="QRW7" s="201"/>
      <c r="QRX7" s="201"/>
      <c r="QRY7" s="201"/>
      <c r="QRZ7" s="201"/>
      <c r="QSA7" s="201"/>
      <c r="QSB7" s="201"/>
      <c r="QSC7" s="201"/>
      <c r="QSD7" s="201"/>
      <c r="QSE7" s="201"/>
      <c r="QSF7" s="201"/>
      <c r="QSG7" s="201"/>
      <c r="QSH7" s="201"/>
      <c r="QSI7" s="201"/>
      <c r="QSJ7" s="201"/>
      <c r="QSK7" s="201"/>
      <c r="QSL7" s="201"/>
      <c r="QSM7" s="201"/>
      <c r="QSN7" s="201"/>
      <c r="QSO7" s="201"/>
      <c r="QSP7" s="201"/>
      <c r="QSQ7" s="201"/>
      <c r="QSR7" s="201"/>
      <c r="QSS7" s="201"/>
      <c r="QST7" s="201"/>
      <c r="QSU7" s="201"/>
      <c r="QSV7" s="201"/>
      <c r="QSW7" s="201"/>
      <c r="QSX7" s="201"/>
      <c r="QSY7" s="201"/>
      <c r="QSZ7" s="201"/>
      <c r="QTA7" s="201"/>
      <c r="QTB7" s="201"/>
      <c r="QTC7" s="201"/>
      <c r="QTD7" s="201"/>
      <c r="QTE7" s="201"/>
      <c r="QTF7" s="201"/>
      <c r="QTG7" s="201"/>
      <c r="QTH7" s="201"/>
      <c r="QTI7" s="201"/>
      <c r="QTJ7" s="201"/>
      <c r="QTK7" s="201"/>
      <c r="QTL7" s="201"/>
      <c r="QTM7" s="201"/>
      <c r="QTN7" s="201"/>
      <c r="QTO7" s="201"/>
      <c r="QTP7" s="201"/>
      <c r="QTQ7" s="201"/>
      <c r="QTR7" s="201"/>
      <c r="QTS7" s="201"/>
      <c r="QTT7" s="201"/>
      <c r="QTU7" s="201"/>
      <c r="QTV7" s="201"/>
      <c r="QTW7" s="201"/>
      <c r="QTX7" s="201"/>
      <c r="QTY7" s="201"/>
      <c r="QTZ7" s="201"/>
      <c r="QUA7" s="201"/>
      <c r="QUB7" s="201"/>
      <c r="QUC7" s="201"/>
      <c r="QUD7" s="201"/>
      <c r="QUE7" s="201"/>
      <c r="QUF7" s="201"/>
      <c r="QUG7" s="201"/>
      <c r="QUH7" s="201"/>
      <c r="QUI7" s="201"/>
      <c r="QUJ7" s="201"/>
      <c r="QUK7" s="201"/>
      <c r="QUL7" s="201"/>
      <c r="QUM7" s="201"/>
      <c r="QUN7" s="201"/>
      <c r="QUO7" s="201"/>
      <c r="QUP7" s="201"/>
      <c r="QUQ7" s="201"/>
      <c r="QUR7" s="201"/>
      <c r="QUS7" s="201"/>
      <c r="QUT7" s="201"/>
      <c r="QUU7" s="201"/>
      <c r="QUV7" s="201"/>
      <c r="QUW7" s="201"/>
      <c r="QUX7" s="201"/>
      <c r="QUY7" s="201"/>
      <c r="QUZ7" s="201"/>
      <c r="QVA7" s="201"/>
      <c r="QVB7" s="201"/>
      <c r="QVC7" s="201"/>
      <c r="QVD7" s="201"/>
      <c r="QVE7" s="201"/>
      <c r="QVF7" s="201"/>
      <c r="QVG7" s="201"/>
      <c r="QVH7" s="201"/>
      <c r="QVI7" s="201"/>
      <c r="QVJ7" s="201"/>
      <c r="QVK7" s="201"/>
      <c r="QVL7" s="201"/>
      <c r="QVM7" s="201"/>
      <c r="QVN7" s="201"/>
      <c r="QVO7" s="201"/>
      <c r="QVP7" s="201"/>
      <c r="QVQ7" s="201"/>
      <c r="QVR7" s="201"/>
      <c r="QVS7" s="201"/>
      <c r="QVT7" s="201"/>
      <c r="QVU7" s="201"/>
      <c r="QVV7" s="201"/>
      <c r="QVW7" s="201"/>
      <c r="QVX7" s="201"/>
      <c r="QVY7" s="201"/>
      <c r="QVZ7" s="201"/>
      <c r="QWA7" s="201"/>
      <c r="QWB7" s="201"/>
      <c r="QWC7" s="201"/>
      <c r="QWD7" s="201"/>
      <c r="QWE7" s="201"/>
      <c r="QWF7" s="201"/>
      <c r="QWG7" s="201"/>
      <c r="QWH7" s="201"/>
      <c r="QWI7" s="201"/>
      <c r="QWJ7" s="201"/>
      <c r="QWK7" s="201"/>
      <c r="QWL7" s="201"/>
      <c r="QWM7" s="201"/>
      <c r="QWN7" s="201"/>
      <c r="QWO7" s="201"/>
      <c r="QWP7" s="201"/>
      <c r="QWQ7" s="201"/>
      <c r="QWR7" s="201"/>
      <c r="QWS7" s="201"/>
      <c r="QWT7" s="201"/>
      <c r="QWU7" s="201"/>
      <c r="QWV7" s="201"/>
      <c r="QWW7" s="201"/>
      <c r="QWX7" s="201"/>
      <c r="QWY7" s="201"/>
      <c r="QWZ7" s="201"/>
      <c r="QXA7" s="201"/>
      <c r="QXB7" s="201"/>
      <c r="QXC7" s="201"/>
      <c r="QXD7" s="201"/>
      <c r="QXE7" s="201"/>
      <c r="QXF7" s="201"/>
      <c r="QXG7" s="201"/>
      <c r="QXH7" s="201"/>
      <c r="QXI7" s="201"/>
      <c r="QXJ7" s="201"/>
      <c r="QXK7" s="201"/>
      <c r="QXL7" s="201"/>
      <c r="QXM7" s="201"/>
      <c r="QXN7" s="201"/>
      <c r="QXO7" s="201"/>
      <c r="QXP7" s="201"/>
      <c r="QXQ7" s="201"/>
      <c r="QXR7" s="201"/>
      <c r="QXS7" s="201"/>
      <c r="QXT7" s="201"/>
      <c r="QXU7" s="201"/>
      <c r="QXV7" s="201"/>
      <c r="QXW7" s="201"/>
      <c r="QXX7" s="201"/>
      <c r="QXY7" s="201"/>
      <c r="QXZ7" s="201"/>
      <c r="QYA7" s="201"/>
      <c r="QYB7" s="201"/>
      <c r="QYC7" s="201"/>
      <c r="QYD7" s="201"/>
      <c r="QYE7" s="201"/>
      <c r="QYF7" s="201"/>
      <c r="QYG7" s="201"/>
      <c r="QYH7" s="201"/>
      <c r="QYI7" s="201"/>
      <c r="QYJ7" s="201"/>
      <c r="QYK7" s="201"/>
      <c r="QYL7" s="201"/>
      <c r="QYM7" s="201"/>
      <c r="QYN7" s="201"/>
      <c r="QYO7" s="201"/>
      <c r="QYP7" s="201"/>
      <c r="QYQ7" s="201"/>
      <c r="QYR7" s="201"/>
      <c r="QYS7" s="201"/>
      <c r="QYT7" s="201"/>
      <c r="QYU7" s="201"/>
      <c r="QYV7" s="201"/>
      <c r="QYW7" s="201"/>
      <c r="QYX7" s="201"/>
      <c r="QYY7" s="201"/>
      <c r="QYZ7" s="201"/>
      <c r="QZA7" s="201"/>
      <c r="QZB7" s="201"/>
      <c r="QZC7" s="201"/>
      <c r="QZD7" s="201"/>
      <c r="QZE7" s="201"/>
      <c r="QZF7" s="201"/>
      <c r="QZG7" s="201"/>
      <c r="QZH7" s="201"/>
      <c r="QZI7" s="201"/>
      <c r="QZJ7" s="201"/>
      <c r="QZK7" s="201"/>
      <c r="QZL7" s="201"/>
      <c r="QZM7" s="201"/>
      <c r="QZN7" s="201"/>
      <c r="QZO7" s="201"/>
      <c r="QZP7" s="201"/>
      <c r="QZQ7" s="201"/>
      <c r="QZR7" s="201"/>
      <c r="QZS7" s="201"/>
      <c r="QZT7" s="201"/>
      <c r="QZU7" s="201"/>
      <c r="QZV7" s="201"/>
      <c r="QZW7" s="201"/>
      <c r="QZX7" s="201"/>
      <c r="QZY7" s="201"/>
      <c r="QZZ7" s="201"/>
      <c r="RAA7" s="201"/>
      <c r="RAB7" s="201"/>
      <c r="RAC7" s="201"/>
      <c r="RAD7" s="201"/>
      <c r="RAE7" s="201"/>
      <c r="RAF7" s="201"/>
      <c r="RAG7" s="201"/>
      <c r="RAH7" s="201"/>
      <c r="RAI7" s="201"/>
      <c r="RAJ7" s="201"/>
      <c r="RAK7" s="201"/>
      <c r="RAL7" s="201"/>
      <c r="RAM7" s="201"/>
      <c r="RAN7" s="201"/>
      <c r="RAO7" s="201"/>
      <c r="RAP7" s="201"/>
      <c r="RAQ7" s="201"/>
      <c r="RAR7" s="201"/>
      <c r="RAS7" s="201"/>
      <c r="RAT7" s="201"/>
      <c r="RAU7" s="201"/>
      <c r="RAV7" s="201"/>
      <c r="RAW7" s="201"/>
      <c r="RAX7" s="201"/>
      <c r="RAY7" s="201"/>
      <c r="RAZ7" s="201"/>
      <c r="RBA7" s="201"/>
      <c r="RBB7" s="201"/>
      <c r="RBC7" s="201"/>
      <c r="RBD7" s="201"/>
      <c r="RBE7" s="201"/>
      <c r="RBF7" s="201"/>
      <c r="RBG7" s="201"/>
      <c r="RBH7" s="201"/>
      <c r="RBI7" s="201"/>
      <c r="RBJ7" s="201"/>
      <c r="RBK7" s="201"/>
      <c r="RBL7" s="201"/>
      <c r="RBM7" s="201"/>
      <c r="RBN7" s="201"/>
      <c r="RBO7" s="201"/>
      <c r="RBP7" s="201"/>
      <c r="RBQ7" s="201"/>
      <c r="RBR7" s="201"/>
      <c r="RBS7" s="201"/>
      <c r="RBT7" s="201"/>
      <c r="RBU7" s="201"/>
      <c r="RBV7" s="201"/>
      <c r="RBW7" s="201"/>
      <c r="RBX7" s="201"/>
      <c r="RBY7" s="201"/>
      <c r="RBZ7" s="201"/>
      <c r="RCA7" s="201"/>
      <c r="RCB7" s="201"/>
      <c r="RCC7" s="201"/>
      <c r="RCD7" s="201"/>
      <c r="RCE7" s="201"/>
      <c r="RCF7" s="201"/>
      <c r="RCG7" s="201"/>
      <c r="RCH7" s="201"/>
      <c r="RCI7" s="201"/>
      <c r="RCJ7" s="201"/>
      <c r="RCK7" s="201"/>
      <c r="RCL7" s="201"/>
      <c r="RCM7" s="201"/>
      <c r="RCN7" s="201"/>
      <c r="RCO7" s="201"/>
      <c r="RCP7" s="201"/>
      <c r="RCQ7" s="201"/>
      <c r="RCR7" s="201"/>
      <c r="RCS7" s="201"/>
      <c r="RCT7" s="201"/>
      <c r="RCU7" s="201"/>
      <c r="RCV7" s="201"/>
      <c r="RCW7" s="201"/>
      <c r="RCX7" s="201"/>
      <c r="RCY7" s="201"/>
      <c r="RCZ7" s="201"/>
      <c r="RDA7" s="201"/>
      <c r="RDB7" s="201"/>
      <c r="RDC7" s="201"/>
      <c r="RDD7" s="201"/>
      <c r="RDE7" s="201"/>
      <c r="RDF7" s="201"/>
      <c r="RDG7" s="201"/>
      <c r="RDH7" s="201"/>
      <c r="RDI7" s="201"/>
      <c r="RDJ7" s="201"/>
      <c r="RDK7" s="201"/>
      <c r="RDL7" s="201"/>
      <c r="RDM7" s="201"/>
      <c r="RDN7" s="201"/>
      <c r="RDO7" s="201"/>
      <c r="RDP7" s="201"/>
      <c r="RDQ7" s="201"/>
      <c r="RDR7" s="201"/>
      <c r="RDS7" s="201"/>
      <c r="RDT7" s="201"/>
      <c r="RDU7" s="201"/>
      <c r="RDV7" s="201"/>
      <c r="RDW7" s="201"/>
      <c r="RDX7" s="201"/>
      <c r="RDY7" s="201"/>
      <c r="RDZ7" s="201"/>
      <c r="REA7" s="201"/>
      <c r="REB7" s="201"/>
      <c r="REC7" s="201"/>
      <c r="RED7" s="201"/>
      <c r="REE7" s="201"/>
      <c r="REF7" s="201"/>
      <c r="REG7" s="201"/>
      <c r="REH7" s="201"/>
      <c r="REI7" s="201"/>
      <c r="REJ7" s="201"/>
      <c r="REK7" s="201"/>
      <c r="REL7" s="201"/>
      <c r="REM7" s="201"/>
      <c r="REN7" s="201"/>
      <c r="REO7" s="201"/>
      <c r="REP7" s="201"/>
      <c r="REQ7" s="201"/>
      <c r="RER7" s="201"/>
      <c r="RES7" s="201"/>
      <c r="RET7" s="201"/>
      <c r="REU7" s="201"/>
      <c r="REV7" s="201"/>
      <c r="REW7" s="201"/>
      <c r="REX7" s="201"/>
      <c r="REY7" s="201"/>
      <c r="REZ7" s="201"/>
      <c r="RFA7" s="201"/>
      <c r="RFB7" s="201"/>
      <c r="RFC7" s="201"/>
      <c r="RFD7" s="201"/>
      <c r="RFE7" s="201"/>
      <c r="RFF7" s="201"/>
      <c r="RFG7" s="201"/>
      <c r="RFH7" s="201"/>
      <c r="RFI7" s="201"/>
      <c r="RFJ7" s="201"/>
      <c r="RFK7" s="201"/>
      <c r="RFL7" s="201"/>
      <c r="RFM7" s="201"/>
      <c r="RFN7" s="201"/>
      <c r="RFO7" s="201"/>
      <c r="RFP7" s="201"/>
      <c r="RFQ7" s="201"/>
      <c r="RFR7" s="201"/>
      <c r="RFS7" s="201"/>
      <c r="RFT7" s="201"/>
      <c r="RFU7" s="201"/>
      <c r="RFV7" s="201"/>
      <c r="RFW7" s="201"/>
      <c r="RFX7" s="201"/>
      <c r="RFY7" s="201"/>
      <c r="RFZ7" s="201"/>
      <c r="RGA7" s="201"/>
      <c r="RGB7" s="201"/>
      <c r="RGC7" s="201"/>
      <c r="RGD7" s="201"/>
      <c r="RGE7" s="201"/>
      <c r="RGF7" s="201"/>
      <c r="RGG7" s="201"/>
      <c r="RGH7" s="201"/>
      <c r="RGI7" s="201"/>
      <c r="RGJ7" s="201"/>
      <c r="RGK7" s="201"/>
      <c r="RGL7" s="201"/>
      <c r="RGM7" s="201"/>
      <c r="RGN7" s="201"/>
      <c r="RGO7" s="201"/>
      <c r="RGP7" s="201"/>
      <c r="RGQ7" s="201"/>
      <c r="RGR7" s="201"/>
      <c r="RGS7" s="201"/>
      <c r="RGT7" s="201"/>
      <c r="RGU7" s="201"/>
      <c r="RGV7" s="201"/>
      <c r="RGW7" s="201"/>
      <c r="RGX7" s="201"/>
      <c r="RGY7" s="201"/>
      <c r="RGZ7" s="201"/>
      <c r="RHA7" s="201"/>
      <c r="RHB7" s="201"/>
      <c r="RHC7" s="201"/>
      <c r="RHD7" s="201"/>
      <c r="RHE7" s="201"/>
      <c r="RHF7" s="201"/>
      <c r="RHG7" s="201"/>
      <c r="RHH7" s="201"/>
      <c r="RHI7" s="201"/>
      <c r="RHJ7" s="201"/>
      <c r="RHK7" s="201"/>
      <c r="RHL7" s="201"/>
      <c r="RHM7" s="201"/>
      <c r="RHN7" s="201"/>
      <c r="RHO7" s="201"/>
      <c r="RHP7" s="201"/>
      <c r="RHQ7" s="201"/>
      <c r="RHR7" s="201"/>
      <c r="RHS7" s="201"/>
      <c r="RHT7" s="201"/>
      <c r="RHU7" s="201"/>
      <c r="RHV7" s="201"/>
      <c r="RHW7" s="201"/>
      <c r="RHX7" s="201"/>
      <c r="RHY7" s="201"/>
      <c r="RHZ7" s="201"/>
      <c r="RIA7" s="201"/>
      <c r="RIB7" s="201"/>
      <c r="RIC7" s="201"/>
      <c r="RID7" s="201"/>
      <c r="RIE7" s="201"/>
      <c r="RIF7" s="201"/>
      <c r="RIG7" s="201"/>
      <c r="RIH7" s="201"/>
      <c r="RII7" s="201"/>
      <c r="RIJ7" s="201"/>
      <c r="RIK7" s="201"/>
      <c r="RIL7" s="201"/>
      <c r="RIM7" s="201"/>
      <c r="RIN7" s="201"/>
      <c r="RIO7" s="201"/>
      <c r="RIP7" s="201"/>
      <c r="RIQ7" s="201"/>
      <c r="RIR7" s="201"/>
      <c r="RIS7" s="201"/>
      <c r="RIT7" s="201"/>
      <c r="RIU7" s="201"/>
      <c r="RIV7" s="201"/>
      <c r="RIW7" s="201"/>
      <c r="RIX7" s="201"/>
      <c r="RIY7" s="201"/>
      <c r="RIZ7" s="201"/>
      <c r="RJA7" s="201"/>
      <c r="RJB7" s="201"/>
      <c r="RJC7" s="201"/>
      <c r="RJD7" s="201"/>
      <c r="RJE7" s="201"/>
      <c r="RJF7" s="201"/>
      <c r="RJG7" s="201"/>
      <c r="RJH7" s="201"/>
      <c r="RJI7" s="201"/>
      <c r="RJJ7" s="201"/>
      <c r="RJK7" s="201"/>
      <c r="RJL7" s="201"/>
      <c r="RJM7" s="201"/>
      <c r="RJN7" s="201"/>
      <c r="RJO7" s="201"/>
      <c r="RJP7" s="201"/>
      <c r="RJQ7" s="201"/>
      <c r="RJR7" s="201"/>
      <c r="RJS7" s="201"/>
      <c r="RJT7" s="201"/>
      <c r="RJU7" s="201"/>
      <c r="RJV7" s="201"/>
      <c r="RJW7" s="201"/>
      <c r="RJX7" s="201"/>
      <c r="RJY7" s="201"/>
      <c r="RJZ7" s="201"/>
      <c r="RKA7" s="201"/>
      <c r="RKB7" s="201"/>
      <c r="RKC7" s="201"/>
      <c r="RKD7" s="201"/>
      <c r="RKE7" s="201"/>
      <c r="RKF7" s="201"/>
      <c r="RKG7" s="201"/>
      <c r="RKH7" s="201"/>
      <c r="RKI7" s="201"/>
      <c r="RKJ7" s="201"/>
      <c r="RKK7" s="201"/>
      <c r="RKL7" s="201"/>
      <c r="RKM7" s="201"/>
      <c r="RKN7" s="201"/>
      <c r="RKO7" s="201"/>
      <c r="RKP7" s="201"/>
      <c r="RKQ7" s="201"/>
      <c r="RKR7" s="201"/>
      <c r="RKS7" s="201"/>
      <c r="RKT7" s="201"/>
      <c r="RKU7" s="201"/>
      <c r="RKV7" s="201"/>
      <c r="RKW7" s="201"/>
      <c r="RKX7" s="201"/>
      <c r="RKY7" s="201"/>
      <c r="RKZ7" s="201"/>
      <c r="RLA7" s="201"/>
      <c r="RLB7" s="201"/>
      <c r="RLC7" s="201"/>
      <c r="RLD7" s="201"/>
      <c r="RLE7" s="201"/>
      <c r="RLF7" s="201"/>
      <c r="RLG7" s="201"/>
      <c r="RLH7" s="201"/>
      <c r="RLI7" s="201"/>
      <c r="RLJ7" s="201"/>
      <c r="RLK7" s="201"/>
      <c r="RLL7" s="201"/>
      <c r="RLM7" s="201"/>
      <c r="RLN7" s="201"/>
      <c r="RLO7" s="201"/>
      <c r="RLP7" s="201"/>
      <c r="RLQ7" s="201"/>
      <c r="RLR7" s="201"/>
      <c r="RLS7" s="201"/>
      <c r="RLT7" s="201"/>
      <c r="RLU7" s="201"/>
      <c r="RLV7" s="201"/>
      <c r="RLW7" s="201"/>
      <c r="RLX7" s="201"/>
      <c r="RLY7" s="201"/>
      <c r="RLZ7" s="201"/>
      <c r="RMA7" s="201"/>
      <c r="RMB7" s="201"/>
      <c r="RMC7" s="201"/>
      <c r="RMD7" s="201"/>
      <c r="RME7" s="201"/>
      <c r="RMF7" s="201"/>
      <c r="RMG7" s="201"/>
      <c r="RMH7" s="201"/>
      <c r="RMI7" s="201"/>
      <c r="RMJ7" s="201"/>
      <c r="RMK7" s="201"/>
      <c r="RML7" s="201"/>
      <c r="RMM7" s="201"/>
      <c r="RMN7" s="201"/>
      <c r="RMO7" s="201"/>
      <c r="RMP7" s="201"/>
      <c r="RMQ7" s="201"/>
      <c r="RMR7" s="201"/>
      <c r="RMS7" s="201"/>
      <c r="RMT7" s="201"/>
      <c r="RMU7" s="201"/>
      <c r="RMV7" s="201"/>
      <c r="RMW7" s="201"/>
      <c r="RMX7" s="201"/>
      <c r="RMY7" s="201"/>
      <c r="RMZ7" s="201"/>
      <c r="RNA7" s="201"/>
      <c r="RNB7" s="201"/>
      <c r="RNC7" s="201"/>
      <c r="RND7" s="201"/>
      <c r="RNE7" s="201"/>
      <c r="RNF7" s="201"/>
      <c r="RNG7" s="201"/>
      <c r="RNH7" s="201"/>
      <c r="RNI7" s="201"/>
      <c r="RNJ7" s="201"/>
      <c r="RNK7" s="201"/>
      <c r="RNL7" s="201"/>
      <c r="RNM7" s="201"/>
      <c r="RNN7" s="201"/>
      <c r="RNO7" s="201"/>
      <c r="RNP7" s="201"/>
      <c r="RNQ7" s="201"/>
      <c r="RNR7" s="201"/>
      <c r="RNS7" s="201"/>
      <c r="RNT7" s="201"/>
      <c r="RNU7" s="201"/>
      <c r="RNV7" s="201"/>
      <c r="RNW7" s="201"/>
      <c r="RNX7" s="201"/>
      <c r="RNY7" s="201"/>
      <c r="RNZ7" s="201"/>
      <c r="ROA7" s="201"/>
      <c r="ROB7" s="201"/>
      <c r="ROC7" s="201"/>
      <c r="ROD7" s="201"/>
      <c r="ROE7" s="201"/>
      <c r="ROF7" s="201"/>
      <c r="ROG7" s="201"/>
      <c r="ROH7" s="201"/>
      <c r="ROI7" s="201"/>
      <c r="ROJ7" s="201"/>
      <c r="ROK7" s="201"/>
      <c r="ROL7" s="201"/>
      <c r="ROM7" s="201"/>
      <c r="RON7" s="201"/>
      <c r="ROO7" s="201"/>
      <c r="ROP7" s="201"/>
      <c r="ROQ7" s="201"/>
      <c r="ROR7" s="201"/>
      <c r="ROS7" s="201"/>
      <c r="ROT7" s="201"/>
      <c r="ROU7" s="201"/>
      <c r="ROV7" s="201"/>
      <c r="ROW7" s="201"/>
      <c r="ROX7" s="201"/>
      <c r="ROY7" s="201"/>
      <c r="ROZ7" s="201"/>
      <c r="RPA7" s="201"/>
      <c r="RPB7" s="201"/>
      <c r="RPC7" s="201"/>
      <c r="RPD7" s="201"/>
      <c r="RPE7" s="201"/>
      <c r="RPF7" s="201"/>
      <c r="RPG7" s="201"/>
      <c r="RPH7" s="201"/>
      <c r="RPI7" s="201"/>
      <c r="RPJ7" s="201"/>
      <c r="RPK7" s="201"/>
      <c r="RPL7" s="201"/>
      <c r="RPM7" s="201"/>
      <c r="RPN7" s="201"/>
      <c r="RPO7" s="201"/>
      <c r="RPP7" s="201"/>
      <c r="RPQ7" s="201"/>
      <c r="RPR7" s="201"/>
      <c r="RPS7" s="201"/>
      <c r="RPT7" s="201"/>
      <c r="RPU7" s="201"/>
      <c r="RPV7" s="201"/>
      <c r="RPW7" s="201"/>
      <c r="RPX7" s="201"/>
      <c r="RPY7" s="201"/>
      <c r="RPZ7" s="201"/>
      <c r="RQA7" s="201"/>
      <c r="RQB7" s="201"/>
      <c r="RQC7" s="201"/>
      <c r="RQD7" s="201"/>
      <c r="RQE7" s="201"/>
      <c r="RQF7" s="201"/>
      <c r="RQG7" s="201"/>
      <c r="RQH7" s="201"/>
      <c r="RQI7" s="201"/>
      <c r="RQJ7" s="201"/>
      <c r="RQK7" s="201"/>
      <c r="RQL7" s="201"/>
      <c r="RQM7" s="201"/>
      <c r="RQN7" s="201"/>
      <c r="RQO7" s="201"/>
      <c r="RQP7" s="201"/>
      <c r="RQQ7" s="201"/>
      <c r="RQR7" s="201"/>
      <c r="RQS7" s="201"/>
      <c r="RQT7" s="201"/>
      <c r="RQU7" s="201"/>
      <c r="RQV7" s="201"/>
      <c r="RQW7" s="201"/>
      <c r="RQX7" s="201"/>
      <c r="RQY7" s="201"/>
      <c r="RQZ7" s="201"/>
      <c r="RRA7" s="201"/>
      <c r="RRB7" s="201"/>
      <c r="RRC7" s="201"/>
      <c r="RRD7" s="201"/>
      <c r="RRE7" s="201"/>
      <c r="RRF7" s="201"/>
      <c r="RRG7" s="201"/>
      <c r="RRH7" s="201"/>
      <c r="RRI7" s="201"/>
      <c r="RRJ7" s="201"/>
      <c r="RRK7" s="201"/>
      <c r="RRL7" s="201"/>
      <c r="RRM7" s="201"/>
      <c r="RRN7" s="201"/>
      <c r="RRO7" s="201"/>
      <c r="RRP7" s="201"/>
      <c r="RRQ7" s="201"/>
      <c r="RRR7" s="201"/>
      <c r="RRS7" s="201"/>
      <c r="RRT7" s="201"/>
      <c r="RRU7" s="201"/>
      <c r="RRV7" s="201"/>
      <c r="RRW7" s="201"/>
      <c r="RRX7" s="201"/>
      <c r="RRY7" s="201"/>
      <c r="RRZ7" s="201"/>
      <c r="RSA7" s="201"/>
      <c r="RSB7" s="201"/>
      <c r="RSC7" s="201"/>
      <c r="RSD7" s="201"/>
      <c r="RSE7" s="201"/>
      <c r="RSF7" s="201"/>
      <c r="RSG7" s="201"/>
      <c r="RSH7" s="201"/>
      <c r="RSI7" s="201"/>
      <c r="RSJ7" s="201"/>
      <c r="RSK7" s="201"/>
      <c r="RSL7" s="201"/>
      <c r="RSM7" s="201"/>
      <c r="RSN7" s="201"/>
      <c r="RSO7" s="201"/>
      <c r="RSP7" s="201"/>
      <c r="RSQ7" s="201"/>
      <c r="RSR7" s="201"/>
      <c r="RSS7" s="201"/>
      <c r="RST7" s="201"/>
      <c r="RSU7" s="201"/>
      <c r="RSV7" s="201"/>
      <c r="RSW7" s="201"/>
      <c r="RSX7" s="201"/>
      <c r="RSY7" s="201"/>
      <c r="RSZ7" s="201"/>
      <c r="RTA7" s="201"/>
      <c r="RTB7" s="201"/>
      <c r="RTC7" s="201"/>
      <c r="RTD7" s="201"/>
      <c r="RTE7" s="201"/>
      <c r="RTF7" s="201"/>
      <c r="RTG7" s="201"/>
      <c r="RTH7" s="201"/>
      <c r="RTI7" s="201"/>
      <c r="RTJ7" s="201"/>
      <c r="RTK7" s="201"/>
      <c r="RTL7" s="201"/>
      <c r="RTM7" s="201"/>
      <c r="RTN7" s="201"/>
      <c r="RTO7" s="201"/>
      <c r="RTP7" s="201"/>
      <c r="RTQ7" s="201"/>
      <c r="RTR7" s="201"/>
      <c r="RTS7" s="201"/>
      <c r="RTT7" s="201"/>
      <c r="RTU7" s="201"/>
      <c r="RTV7" s="201"/>
      <c r="RTW7" s="201"/>
      <c r="RTX7" s="201"/>
      <c r="RTY7" s="201"/>
      <c r="RTZ7" s="201"/>
      <c r="RUA7" s="201"/>
      <c r="RUB7" s="201"/>
      <c r="RUC7" s="201"/>
      <c r="RUD7" s="201"/>
      <c r="RUE7" s="201"/>
      <c r="RUF7" s="201"/>
      <c r="RUG7" s="201"/>
      <c r="RUH7" s="201"/>
      <c r="RUI7" s="201"/>
      <c r="RUJ7" s="201"/>
      <c r="RUK7" s="201"/>
      <c r="RUL7" s="201"/>
      <c r="RUM7" s="201"/>
      <c r="RUN7" s="201"/>
      <c r="RUO7" s="201"/>
      <c r="RUP7" s="201"/>
      <c r="RUQ7" s="201"/>
      <c r="RUR7" s="201"/>
      <c r="RUS7" s="201"/>
      <c r="RUT7" s="201"/>
      <c r="RUU7" s="201"/>
      <c r="RUV7" s="201"/>
      <c r="RUW7" s="201"/>
      <c r="RUX7" s="201"/>
      <c r="RUY7" s="201"/>
      <c r="RUZ7" s="201"/>
      <c r="RVA7" s="201"/>
      <c r="RVB7" s="201"/>
      <c r="RVC7" s="201"/>
      <c r="RVD7" s="201"/>
      <c r="RVE7" s="201"/>
      <c r="RVF7" s="201"/>
      <c r="RVG7" s="201"/>
      <c r="RVH7" s="201"/>
      <c r="RVI7" s="201"/>
      <c r="RVJ7" s="201"/>
      <c r="RVK7" s="201"/>
      <c r="RVL7" s="201"/>
      <c r="RVM7" s="201"/>
      <c r="RVN7" s="201"/>
      <c r="RVO7" s="201"/>
      <c r="RVP7" s="201"/>
      <c r="RVQ7" s="201"/>
      <c r="RVR7" s="201"/>
      <c r="RVS7" s="201"/>
      <c r="RVT7" s="201"/>
      <c r="RVU7" s="201"/>
      <c r="RVV7" s="201"/>
      <c r="RVW7" s="201"/>
      <c r="RVX7" s="201"/>
      <c r="RVY7" s="201"/>
      <c r="RVZ7" s="201"/>
      <c r="RWA7" s="201"/>
      <c r="RWB7" s="201"/>
      <c r="RWC7" s="201"/>
      <c r="RWD7" s="201"/>
      <c r="RWE7" s="201"/>
      <c r="RWF7" s="201"/>
      <c r="RWG7" s="201"/>
      <c r="RWH7" s="201"/>
      <c r="RWI7" s="201"/>
      <c r="RWJ7" s="201"/>
      <c r="RWK7" s="201"/>
      <c r="RWL7" s="201"/>
      <c r="RWM7" s="201"/>
      <c r="RWN7" s="201"/>
      <c r="RWO7" s="201"/>
      <c r="RWP7" s="201"/>
      <c r="RWQ7" s="201"/>
      <c r="RWR7" s="201"/>
      <c r="RWS7" s="201"/>
      <c r="RWT7" s="201"/>
      <c r="RWU7" s="201"/>
      <c r="RWV7" s="201"/>
      <c r="RWW7" s="201"/>
      <c r="RWX7" s="201"/>
      <c r="RWY7" s="201"/>
      <c r="RWZ7" s="201"/>
      <c r="RXA7" s="201"/>
      <c r="RXB7" s="201"/>
      <c r="RXC7" s="201"/>
      <c r="RXD7" s="201"/>
      <c r="RXE7" s="201"/>
      <c r="RXF7" s="201"/>
      <c r="RXG7" s="201"/>
      <c r="RXH7" s="201"/>
      <c r="RXI7" s="201"/>
      <c r="RXJ7" s="201"/>
      <c r="RXK7" s="201"/>
      <c r="RXL7" s="201"/>
      <c r="RXM7" s="201"/>
      <c r="RXN7" s="201"/>
      <c r="RXO7" s="201"/>
      <c r="RXP7" s="201"/>
      <c r="RXQ7" s="201"/>
      <c r="RXR7" s="201"/>
      <c r="RXS7" s="201"/>
      <c r="RXT7" s="201"/>
      <c r="RXU7" s="201"/>
      <c r="RXV7" s="201"/>
      <c r="RXW7" s="201"/>
      <c r="RXX7" s="201"/>
      <c r="RXY7" s="201"/>
      <c r="RXZ7" s="201"/>
      <c r="RYA7" s="201"/>
      <c r="RYB7" s="201"/>
      <c r="RYC7" s="201"/>
      <c r="RYD7" s="201"/>
      <c r="RYE7" s="201"/>
      <c r="RYF7" s="201"/>
      <c r="RYG7" s="201"/>
      <c r="RYH7" s="201"/>
      <c r="RYI7" s="201"/>
      <c r="RYJ7" s="201"/>
      <c r="RYK7" s="201"/>
      <c r="RYL7" s="201"/>
      <c r="RYM7" s="201"/>
      <c r="RYN7" s="201"/>
      <c r="RYO7" s="201"/>
      <c r="RYP7" s="201"/>
      <c r="RYQ7" s="201"/>
      <c r="RYR7" s="201"/>
      <c r="RYS7" s="201"/>
      <c r="RYT7" s="201"/>
      <c r="RYU7" s="201"/>
      <c r="RYV7" s="201"/>
      <c r="RYW7" s="201"/>
      <c r="RYX7" s="201"/>
      <c r="RYY7" s="201"/>
      <c r="RYZ7" s="201"/>
      <c r="RZA7" s="201"/>
      <c r="RZB7" s="201"/>
      <c r="RZC7" s="201"/>
      <c r="RZD7" s="201"/>
      <c r="RZE7" s="201"/>
      <c r="RZF7" s="201"/>
      <c r="RZG7" s="201"/>
      <c r="RZH7" s="201"/>
      <c r="RZI7" s="201"/>
      <c r="RZJ7" s="201"/>
      <c r="RZK7" s="201"/>
      <c r="RZL7" s="201"/>
      <c r="RZM7" s="201"/>
      <c r="RZN7" s="201"/>
      <c r="RZO7" s="201"/>
      <c r="RZP7" s="201"/>
      <c r="RZQ7" s="201"/>
      <c r="RZR7" s="201"/>
      <c r="RZS7" s="201"/>
      <c r="RZT7" s="201"/>
      <c r="RZU7" s="201"/>
      <c r="RZV7" s="201"/>
      <c r="RZW7" s="201"/>
      <c r="RZX7" s="201"/>
      <c r="RZY7" s="201"/>
      <c r="RZZ7" s="201"/>
      <c r="SAA7" s="201"/>
      <c r="SAB7" s="201"/>
      <c r="SAC7" s="201"/>
      <c r="SAD7" s="201"/>
      <c r="SAE7" s="201"/>
      <c r="SAF7" s="201"/>
      <c r="SAG7" s="201"/>
      <c r="SAH7" s="201"/>
      <c r="SAI7" s="201"/>
      <c r="SAJ7" s="201"/>
      <c r="SAK7" s="201"/>
      <c r="SAL7" s="201"/>
      <c r="SAM7" s="201"/>
      <c r="SAN7" s="201"/>
      <c r="SAO7" s="201"/>
      <c r="SAP7" s="201"/>
      <c r="SAQ7" s="201"/>
      <c r="SAR7" s="201"/>
      <c r="SAS7" s="201"/>
      <c r="SAT7" s="201"/>
      <c r="SAU7" s="201"/>
      <c r="SAV7" s="201"/>
      <c r="SAW7" s="201"/>
      <c r="SAX7" s="201"/>
      <c r="SAY7" s="201"/>
      <c r="SAZ7" s="201"/>
      <c r="SBA7" s="201"/>
      <c r="SBB7" s="201"/>
      <c r="SBC7" s="201"/>
      <c r="SBD7" s="201"/>
      <c r="SBE7" s="201"/>
      <c r="SBF7" s="201"/>
      <c r="SBG7" s="201"/>
      <c r="SBH7" s="201"/>
      <c r="SBI7" s="201"/>
      <c r="SBJ7" s="201"/>
      <c r="SBK7" s="201"/>
      <c r="SBL7" s="201"/>
      <c r="SBM7" s="201"/>
      <c r="SBN7" s="201"/>
      <c r="SBO7" s="201"/>
      <c r="SBP7" s="201"/>
      <c r="SBQ7" s="201"/>
      <c r="SBR7" s="201"/>
      <c r="SBS7" s="201"/>
      <c r="SBT7" s="201"/>
      <c r="SBU7" s="201"/>
      <c r="SBV7" s="201"/>
      <c r="SBW7" s="201"/>
      <c r="SBX7" s="201"/>
      <c r="SBY7" s="201"/>
      <c r="SBZ7" s="201"/>
      <c r="SCA7" s="201"/>
      <c r="SCB7" s="201"/>
      <c r="SCC7" s="201"/>
      <c r="SCD7" s="201"/>
      <c r="SCE7" s="201"/>
      <c r="SCF7" s="201"/>
      <c r="SCG7" s="201"/>
      <c r="SCH7" s="201"/>
      <c r="SCI7" s="201"/>
      <c r="SCJ7" s="201"/>
      <c r="SCK7" s="201"/>
      <c r="SCL7" s="201"/>
      <c r="SCM7" s="201"/>
      <c r="SCN7" s="201"/>
      <c r="SCO7" s="201"/>
      <c r="SCP7" s="201"/>
      <c r="SCQ7" s="201"/>
      <c r="SCR7" s="201"/>
      <c r="SCS7" s="201"/>
      <c r="SCT7" s="201"/>
      <c r="SCU7" s="201"/>
      <c r="SCV7" s="201"/>
      <c r="SCW7" s="201"/>
      <c r="SCX7" s="201"/>
      <c r="SCY7" s="201"/>
      <c r="SCZ7" s="201"/>
      <c r="SDA7" s="201"/>
      <c r="SDB7" s="201"/>
      <c r="SDC7" s="201"/>
      <c r="SDD7" s="201"/>
      <c r="SDE7" s="201"/>
      <c r="SDF7" s="201"/>
      <c r="SDG7" s="201"/>
      <c r="SDH7" s="201"/>
      <c r="SDI7" s="201"/>
      <c r="SDJ7" s="201"/>
      <c r="SDK7" s="201"/>
      <c r="SDL7" s="201"/>
      <c r="SDM7" s="201"/>
      <c r="SDN7" s="201"/>
      <c r="SDO7" s="201"/>
      <c r="SDP7" s="201"/>
      <c r="SDQ7" s="201"/>
      <c r="SDR7" s="201"/>
      <c r="SDS7" s="201"/>
      <c r="SDT7" s="201"/>
      <c r="SDU7" s="201"/>
      <c r="SDV7" s="201"/>
      <c r="SDW7" s="201"/>
      <c r="SDX7" s="201"/>
      <c r="SDY7" s="201"/>
      <c r="SDZ7" s="201"/>
      <c r="SEA7" s="201"/>
      <c r="SEB7" s="201"/>
      <c r="SEC7" s="201"/>
      <c r="SED7" s="201"/>
      <c r="SEE7" s="201"/>
      <c r="SEF7" s="201"/>
      <c r="SEG7" s="201"/>
      <c r="SEH7" s="201"/>
      <c r="SEI7" s="201"/>
      <c r="SEJ7" s="201"/>
      <c r="SEK7" s="201"/>
      <c r="SEL7" s="201"/>
      <c r="SEM7" s="201"/>
      <c r="SEN7" s="201"/>
      <c r="SEO7" s="201"/>
      <c r="SEP7" s="201"/>
      <c r="SEQ7" s="201"/>
      <c r="SER7" s="201"/>
      <c r="SES7" s="201"/>
      <c r="SET7" s="201"/>
      <c r="SEU7" s="201"/>
      <c r="SEV7" s="201"/>
      <c r="SEW7" s="201"/>
      <c r="SEX7" s="201"/>
      <c r="SEY7" s="201"/>
      <c r="SEZ7" s="201"/>
      <c r="SFA7" s="201"/>
      <c r="SFB7" s="201"/>
      <c r="SFC7" s="201"/>
      <c r="SFD7" s="201"/>
      <c r="SFE7" s="201"/>
      <c r="SFF7" s="201"/>
      <c r="SFG7" s="201"/>
      <c r="SFH7" s="201"/>
      <c r="SFI7" s="201"/>
      <c r="SFJ7" s="201"/>
      <c r="SFK7" s="201"/>
      <c r="SFL7" s="201"/>
      <c r="SFM7" s="201"/>
      <c r="SFN7" s="201"/>
      <c r="SFO7" s="201"/>
      <c r="SFP7" s="201"/>
      <c r="SFQ7" s="201"/>
      <c r="SFR7" s="201"/>
      <c r="SFS7" s="201"/>
      <c r="SFT7" s="201"/>
      <c r="SFU7" s="201"/>
      <c r="SFV7" s="201"/>
      <c r="SFW7" s="201"/>
      <c r="SFX7" s="201"/>
      <c r="SFY7" s="201"/>
      <c r="SFZ7" s="201"/>
      <c r="SGA7" s="201"/>
      <c r="SGB7" s="201"/>
      <c r="SGC7" s="201"/>
      <c r="SGD7" s="201"/>
      <c r="SGE7" s="201"/>
      <c r="SGF7" s="201"/>
      <c r="SGG7" s="201"/>
      <c r="SGH7" s="201"/>
      <c r="SGI7" s="201"/>
      <c r="SGJ7" s="201"/>
      <c r="SGK7" s="201"/>
      <c r="SGL7" s="201"/>
      <c r="SGM7" s="201"/>
      <c r="SGN7" s="201"/>
      <c r="SGO7" s="201"/>
      <c r="SGP7" s="201"/>
      <c r="SGQ7" s="201"/>
      <c r="SGR7" s="201"/>
      <c r="SGS7" s="201"/>
      <c r="SGT7" s="201"/>
      <c r="SGU7" s="201"/>
      <c r="SGV7" s="201"/>
      <c r="SGW7" s="201"/>
      <c r="SGX7" s="201"/>
      <c r="SGY7" s="201"/>
      <c r="SGZ7" s="201"/>
      <c r="SHA7" s="201"/>
      <c r="SHB7" s="201"/>
      <c r="SHC7" s="201"/>
      <c r="SHD7" s="201"/>
      <c r="SHE7" s="201"/>
      <c r="SHF7" s="201"/>
      <c r="SHG7" s="201"/>
      <c r="SHH7" s="201"/>
      <c r="SHI7" s="201"/>
      <c r="SHJ7" s="201"/>
      <c r="SHK7" s="201"/>
      <c r="SHL7" s="201"/>
      <c r="SHM7" s="201"/>
      <c r="SHN7" s="201"/>
      <c r="SHO7" s="201"/>
      <c r="SHP7" s="201"/>
      <c r="SHQ7" s="201"/>
      <c r="SHR7" s="201"/>
      <c r="SHS7" s="201"/>
      <c r="SHT7" s="201"/>
      <c r="SHU7" s="201"/>
      <c r="SHV7" s="201"/>
      <c r="SHW7" s="201"/>
      <c r="SHX7" s="201"/>
      <c r="SHY7" s="201"/>
      <c r="SHZ7" s="201"/>
      <c r="SIA7" s="201"/>
      <c r="SIB7" s="201"/>
      <c r="SIC7" s="201"/>
      <c r="SID7" s="201"/>
      <c r="SIE7" s="201"/>
      <c r="SIF7" s="201"/>
      <c r="SIG7" s="201"/>
      <c r="SIH7" s="201"/>
      <c r="SII7" s="201"/>
      <c r="SIJ7" s="201"/>
      <c r="SIK7" s="201"/>
      <c r="SIL7" s="201"/>
      <c r="SIM7" s="201"/>
      <c r="SIN7" s="201"/>
      <c r="SIO7" s="201"/>
      <c r="SIP7" s="201"/>
      <c r="SIQ7" s="201"/>
      <c r="SIR7" s="201"/>
      <c r="SIS7" s="201"/>
      <c r="SIT7" s="201"/>
      <c r="SIU7" s="201"/>
      <c r="SIV7" s="201"/>
      <c r="SIW7" s="201"/>
      <c r="SIX7" s="201"/>
      <c r="SIY7" s="201"/>
      <c r="SIZ7" s="201"/>
      <c r="SJA7" s="201"/>
      <c r="SJB7" s="201"/>
      <c r="SJC7" s="201"/>
      <c r="SJD7" s="201"/>
      <c r="SJE7" s="201"/>
      <c r="SJF7" s="201"/>
      <c r="SJG7" s="201"/>
      <c r="SJH7" s="201"/>
      <c r="SJI7" s="201"/>
      <c r="SJJ7" s="201"/>
      <c r="SJK7" s="201"/>
      <c r="SJL7" s="201"/>
      <c r="SJM7" s="201"/>
      <c r="SJN7" s="201"/>
      <c r="SJO7" s="201"/>
      <c r="SJP7" s="201"/>
      <c r="SJQ7" s="201"/>
      <c r="SJR7" s="201"/>
      <c r="SJS7" s="201"/>
      <c r="SJT7" s="201"/>
      <c r="SJU7" s="201"/>
      <c r="SJV7" s="201"/>
      <c r="SJW7" s="201"/>
      <c r="SJX7" s="201"/>
      <c r="SJY7" s="201"/>
      <c r="SJZ7" s="201"/>
      <c r="SKA7" s="201"/>
      <c r="SKB7" s="201"/>
      <c r="SKC7" s="201"/>
      <c r="SKD7" s="201"/>
      <c r="SKE7" s="201"/>
      <c r="SKF7" s="201"/>
      <c r="SKG7" s="201"/>
      <c r="SKH7" s="201"/>
      <c r="SKI7" s="201"/>
      <c r="SKJ7" s="201"/>
      <c r="SKK7" s="201"/>
      <c r="SKL7" s="201"/>
      <c r="SKM7" s="201"/>
      <c r="SKN7" s="201"/>
      <c r="SKO7" s="201"/>
      <c r="SKP7" s="201"/>
      <c r="SKQ7" s="201"/>
      <c r="SKR7" s="201"/>
      <c r="SKS7" s="201"/>
      <c r="SKT7" s="201"/>
      <c r="SKU7" s="201"/>
      <c r="SKV7" s="201"/>
      <c r="SKW7" s="201"/>
      <c r="SKX7" s="201"/>
      <c r="SKY7" s="201"/>
      <c r="SKZ7" s="201"/>
      <c r="SLA7" s="201"/>
      <c r="SLB7" s="201"/>
      <c r="SLC7" s="201"/>
      <c r="SLD7" s="201"/>
      <c r="SLE7" s="201"/>
      <c r="SLF7" s="201"/>
      <c r="SLG7" s="201"/>
      <c r="SLH7" s="201"/>
      <c r="SLI7" s="201"/>
      <c r="SLJ7" s="201"/>
      <c r="SLK7" s="201"/>
      <c r="SLL7" s="201"/>
      <c r="SLM7" s="201"/>
      <c r="SLN7" s="201"/>
      <c r="SLO7" s="201"/>
      <c r="SLP7" s="201"/>
      <c r="SLQ7" s="201"/>
      <c r="SLR7" s="201"/>
      <c r="SLS7" s="201"/>
      <c r="SLT7" s="201"/>
      <c r="SLU7" s="201"/>
      <c r="SLV7" s="201"/>
      <c r="SLW7" s="201"/>
      <c r="SLX7" s="201"/>
      <c r="SLY7" s="201"/>
      <c r="SLZ7" s="201"/>
      <c r="SMA7" s="201"/>
      <c r="SMB7" s="201"/>
      <c r="SMC7" s="201"/>
      <c r="SMD7" s="201"/>
      <c r="SME7" s="201"/>
      <c r="SMF7" s="201"/>
      <c r="SMG7" s="201"/>
      <c r="SMH7" s="201"/>
      <c r="SMI7" s="201"/>
      <c r="SMJ7" s="201"/>
      <c r="SMK7" s="201"/>
      <c r="SML7" s="201"/>
      <c r="SMM7" s="201"/>
      <c r="SMN7" s="201"/>
      <c r="SMO7" s="201"/>
      <c r="SMP7" s="201"/>
      <c r="SMQ7" s="201"/>
      <c r="SMR7" s="201"/>
      <c r="SMS7" s="201"/>
      <c r="SMT7" s="201"/>
      <c r="SMU7" s="201"/>
      <c r="SMV7" s="201"/>
      <c r="SMW7" s="201"/>
      <c r="SMX7" s="201"/>
      <c r="SMY7" s="201"/>
      <c r="SMZ7" s="201"/>
      <c r="SNA7" s="201"/>
      <c r="SNB7" s="201"/>
      <c r="SNC7" s="201"/>
      <c r="SND7" s="201"/>
      <c r="SNE7" s="201"/>
      <c r="SNF7" s="201"/>
      <c r="SNG7" s="201"/>
      <c r="SNH7" s="201"/>
      <c r="SNI7" s="201"/>
      <c r="SNJ7" s="201"/>
      <c r="SNK7" s="201"/>
      <c r="SNL7" s="201"/>
      <c r="SNM7" s="201"/>
      <c r="SNN7" s="201"/>
      <c r="SNO7" s="201"/>
      <c r="SNP7" s="201"/>
      <c r="SNQ7" s="201"/>
      <c r="SNR7" s="201"/>
      <c r="SNS7" s="201"/>
      <c r="SNT7" s="201"/>
      <c r="SNU7" s="201"/>
      <c r="SNV7" s="201"/>
      <c r="SNW7" s="201"/>
      <c r="SNX7" s="201"/>
      <c r="SNY7" s="201"/>
      <c r="SNZ7" s="201"/>
      <c r="SOA7" s="201"/>
      <c r="SOB7" s="201"/>
      <c r="SOC7" s="201"/>
      <c r="SOD7" s="201"/>
      <c r="SOE7" s="201"/>
      <c r="SOF7" s="201"/>
      <c r="SOG7" s="201"/>
      <c r="SOH7" s="201"/>
      <c r="SOI7" s="201"/>
      <c r="SOJ7" s="201"/>
      <c r="SOK7" s="201"/>
      <c r="SOL7" s="201"/>
      <c r="SOM7" s="201"/>
      <c r="SON7" s="201"/>
      <c r="SOO7" s="201"/>
      <c r="SOP7" s="201"/>
      <c r="SOQ7" s="201"/>
      <c r="SOR7" s="201"/>
      <c r="SOS7" s="201"/>
      <c r="SOT7" s="201"/>
      <c r="SOU7" s="201"/>
      <c r="SOV7" s="201"/>
      <c r="SOW7" s="201"/>
      <c r="SOX7" s="201"/>
      <c r="SOY7" s="201"/>
      <c r="SOZ7" s="201"/>
      <c r="SPA7" s="201"/>
      <c r="SPB7" s="201"/>
      <c r="SPC7" s="201"/>
      <c r="SPD7" s="201"/>
      <c r="SPE7" s="201"/>
      <c r="SPF7" s="201"/>
      <c r="SPG7" s="201"/>
      <c r="SPH7" s="201"/>
      <c r="SPI7" s="201"/>
      <c r="SPJ7" s="201"/>
      <c r="SPK7" s="201"/>
      <c r="SPL7" s="201"/>
      <c r="SPM7" s="201"/>
      <c r="SPN7" s="201"/>
      <c r="SPO7" s="201"/>
      <c r="SPP7" s="201"/>
      <c r="SPQ7" s="201"/>
      <c r="SPR7" s="201"/>
      <c r="SPS7" s="201"/>
      <c r="SPT7" s="201"/>
      <c r="SPU7" s="201"/>
      <c r="SPV7" s="201"/>
      <c r="SPW7" s="201"/>
      <c r="SPX7" s="201"/>
      <c r="SPY7" s="201"/>
      <c r="SPZ7" s="201"/>
      <c r="SQA7" s="201"/>
      <c r="SQB7" s="201"/>
      <c r="SQC7" s="201"/>
      <c r="SQD7" s="201"/>
      <c r="SQE7" s="201"/>
      <c r="SQF7" s="201"/>
      <c r="SQG7" s="201"/>
      <c r="SQH7" s="201"/>
      <c r="SQI7" s="201"/>
      <c r="SQJ7" s="201"/>
      <c r="SQK7" s="201"/>
      <c r="SQL7" s="201"/>
      <c r="SQM7" s="201"/>
      <c r="SQN7" s="201"/>
      <c r="SQO7" s="201"/>
      <c r="SQP7" s="201"/>
      <c r="SQQ7" s="201"/>
      <c r="SQR7" s="201"/>
      <c r="SQS7" s="201"/>
      <c r="SQT7" s="201"/>
      <c r="SQU7" s="201"/>
      <c r="SQV7" s="201"/>
      <c r="SQW7" s="201"/>
      <c r="SQX7" s="201"/>
      <c r="SQY7" s="201"/>
      <c r="SQZ7" s="201"/>
      <c r="SRA7" s="201"/>
      <c r="SRB7" s="201"/>
      <c r="SRC7" s="201"/>
      <c r="SRD7" s="201"/>
      <c r="SRE7" s="201"/>
      <c r="SRF7" s="201"/>
      <c r="SRG7" s="201"/>
      <c r="SRH7" s="201"/>
      <c r="SRI7" s="201"/>
      <c r="SRJ7" s="201"/>
      <c r="SRK7" s="201"/>
      <c r="SRL7" s="201"/>
      <c r="SRM7" s="201"/>
      <c r="SRN7" s="201"/>
      <c r="SRO7" s="201"/>
      <c r="SRP7" s="201"/>
      <c r="SRQ7" s="201"/>
      <c r="SRR7" s="201"/>
      <c r="SRS7" s="201"/>
      <c r="SRT7" s="201"/>
      <c r="SRU7" s="201"/>
      <c r="SRV7" s="201"/>
      <c r="SRW7" s="201"/>
      <c r="SRX7" s="201"/>
      <c r="SRY7" s="201"/>
      <c r="SRZ7" s="201"/>
      <c r="SSA7" s="201"/>
      <c r="SSB7" s="201"/>
      <c r="SSC7" s="201"/>
      <c r="SSD7" s="201"/>
      <c r="SSE7" s="201"/>
      <c r="SSF7" s="201"/>
      <c r="SSG7" s="201"/>
      <c r="SSH7" s="201"/>
      <c r="SSI7" s="201"/>
      <c r="SSJ7" s="201"/>
      <c r="SSK7" s="201"/>
      <c r="SSL7" s="201"/>
      <c r="SSM7" s="201"/>
      <c r="SSN7" s="201"/>
      <c r="SSO7" s="201"/>
      <c r="SSP7" s="201"/>
      <c r="SSQ7" s="201"/>
      <c r="SSR7" s="201"/>
      <c r="SSS7" s="201"/>
      <c r="SST7" s="201"/>
      <c r="SSU7" s="201"/>
      <c r="SSV7" s="201"/>
      <c r="SSW7" s="201"/>
      <c r="SSX7" s="201"/>
      <c r="SSY7" s="201"/>
      <c r="SSZ7" s="201"/>
      <c r="STA7" s="201"/>
      <c r="STB7" s="201"/>
      <c r="STC7" s="201"/>
      <c r="STD7" s="201"/>
      <c r="STE7" s="201"/>
      <c r="STF7" s="201"/>
      <c r="STG7" s="201"/>
      <c r="STH7" s="201"/>
      <c r="STI7" s="201"/>
      <c r="STJ7" s="201"/>
      <c r="STK7" s="201"/>
      <c r="STL7" s="201"/>
      <c r="STM7" s="201"/>
      <c r="STN7" s="201"/>
      <c r="STO7" s="201"/>
      <c r="STP7" s="201"/>
      <c r="STQ7" s="201"/>
      <c r="STR7" s="201"/>
      <c r="STS7" s="201"/>
      <c r="STT7" s="201"/>
      <c r="STU7" s="201"/>
      <c r="STV7" s="201"/>
      <c r="STW7" s="201"/>
      <c r="STX7" s="201"/>
      <c r="STY7" s="201"/>
      <c r="STZ7" s="201"/>
      <c r="SUA7" s="201"/>
      <c r="SUB7" s="201"/>
      <c r="SUC7" s="201"/>
      <c r="SUD7" s="201"/>
      <c r="SUE7" s="201"/>
      <c r="SUF7" s="201"/>
      <c r="SUG7" s="201"/>
      <c r="SUH7" s="201"/>
      <c r="SUI7" s="201"/>
      <c r="SUJ7" s="201"/>
      <c r="SUK7" s="201"/>
      <c r="SUL7" s="201"/>
      <c r="SUM7" s="201"/>
      <c r="SUN7" s="201"/>
      <c r="SUO7" s="201"/>
      <c r="SUP7" s="201"/>
      <c r="SUQ7" s="201"/>
      <c r="SUR7" s="201"/>
      <c r="SUS7" s="201"/>
      <c r="SUT7" s="201"/>
      <c r="SUU7" s="201"/>
      <c r="SUV7" s="201"/>
      <c r="SUW7" s="201"/>
      <c r="SUX7" s="201"/>
      <c r="SUY7" s="201"/>
      <c r="SUZ7" s="201"/>
      <c r="SVA7" s="201"/>
      <c r="SVB7" s="201"/>
      <c r="SVC7" s="201"/>
      <c r="SVD7" s="201"/>
      <c r="SVE7" s="201"/>
      <c r="SVF7" s="201"/>
      <c r="SVG7" s="201"/>
      <c r="SVH7" s="201"/>
      <c r="SVI7" s="201"/>
      <c r="SVJ7" s="201"/>
      <c r="SVK7" s="201"/>
      <c r="SVL7" s="201"/>
      <c r="SVM7" s="201"/>
      <c r="SVN7" s="201"/>
      <c r="SVO7" s="201"/>
      <c r="SVP7" s="201"/>
      <c r="SVQ7" s="201"/>
      <c r="SVR7" s="201"/>
      <c r="SVS7" s="201"/>
      <c r="SVT7" s="201"/>
      <c r="SVU7" s="201"/>
      <c r="SVV7" s="201"/>
      <c r="SVW7" s="201"/>
      <c r="SVX7" s="201"/>
      <c r="SVY7" s="201"/>
      <c r="SVZ7" s="201"/>
      <c r="SWA7" s="201"/>
      <c r="SWB7" s="201"/>
      <c r="SWC7" s="201"/>
      <c r="SWD7" s="201"/>
      <c r="SWE7" s="201"/>
      <c r="SWF7" s="201"/>
      <c r="SWG7" s="201"/>
      <c r="SWH7" s="201"/>
      <c r="SWI7" s="201"/>
      <c r="SWJ7" s="201"/>
      <c r="SWK7" s="201"/>
      <c r="SWL7" s="201"/>
      <c r="SWM7" s="201"/>
      <c r="SWN7" s="201"/>
      <c r="SWO7" s="201"/>
      <c r="SWP7" s="201"/>
      <c r="SWQ7" s="201"/>
      <c r="SWR7" s="201"/>
      <c r="SWS7" s="201"/>
      <c r="SWT7" s="201"/>
      <c r="SWU7" s="201"/>
      <c r="SWV7" s="201"/>
      <c r="SWW7" s="201"/>
      <c r="SWX7" s="201"/>
      <c r="SWY7" s="201"/>
      <c r="SWZ7" s="201"/>
      <c r="SXA7" s="201"/>
      <c r="SXB7" s="201"/>
      <c r="SXC7" s="201"/>
      <c r="SXD7" s="201"/>
      <c r="SXE7" s="201"/>
      <c r="SXF7" s="201"/>
      <c r="SXG7" s="201"/>
      <c r="SXH7" s="201"/>
      <c r="SXI7" s="201"/>
      <c r="SXJ7" s="201"/>
      <c r="SXK7" s="201"/>
      <c r="SXL7" s="201"/>
      <c r="SXM7" s="201"/>
      <c r="SXN7" s="201"/>
      <c r="SXO7" s="201"/>
      <c r="SXP7" s="201"/>
      <c r="SXQ7" s="201"/>
      <c r="SXR7" s="201"/>
      <c r="SXS7" s="201"/>
      <c r="SXT7" s="201"/>
      <c r="SXU7" s="201"/>
      <c r="SXV7" s="201"/>
      <c r="SXW7" s="201"/>
      <c r="SXX7" s="201"/>
      <c r="SXY7" s="201"/>
      <c r="SXZ7" s="201"/>
      <c r="SYA7" s="201"/>
      <c r="SYB7" s="201"/>
      <c r="SYC7" s="201"/>
      <c r="SYD7" s="201"/>
      <c r="SYE7" s="201"/>
      <c r="SYF7" s="201"/>
      <c r="SYG7" s="201"/>
      <c r="SYH7" s="201"/>
      <c r="SYI7" s="201"/>
      <c r="SYJ7" s="201"/>
      <c r="SYK7" s="201"/>
      <c r="SYL7" s="201"/>
      <c r="SYM7" s="201"/>
      <c r="SYN7" s="201"/>
      <c r="SYO7" s="201"/>
      <c r="SYP7" s="201"/>
      <c r="SYQ7" s="201"/>
      <c r="SYR7" s="201"/>
      <c r="SYS7" s="201"/>
      <c r="SYT7" s="201"/>
      <c r="SYU7" s="201"/>
      <c r="SYV7" s="201"/>
      <c r="SYW7" s="201"/>
      <c r="SYX7" s="201"/>
      <c r="SYY7" s="201"/>
      <c r="SYZ7" s="201"/>
      <c r="SZA7" s="201"/>
      <c r="SZB7" s="201"/>
      <c r="SZC7" s="201"/>
      <c r="SZD7" s="201"/>
      <c r="SZE7" s="201"/>
      <c r="SZF7" s="201"/>
      <c r="SZG7" s="201"/>
      <c r="SZH7" s="201"/>
      <c r="SZI7" s="201"/>
      <c r="SZJ7" s="201"/>
      <c r="SZK7" s="201"/>
      <c r="SZL7" s="201"/>
      <c r="SZM7" s="201"/>
      <c r="SZN7" s="201"/>
      <c r="SZO7" s="201"/>
      <c r="SZP7" s="201"/>
      <c r="SZQ7" s="201"/>
      <c r="SZR7" s="201"/>
      <c r="SZS7" s="201"/>
      <c r="SZT7" s="201"/>
      <c r="SZU7" s="201"/>
      <c r="SZV7" s="201"/>
      <c r="SZW7" s="201"/>
      <c r="SZX7" s="201"/>
      <c r="SZY7" s="201"/>
      <c r="SZZ7" s="201"/>
      <c r="TAA7" s="201"/>
      <c r="TAB7" s="201"/>
      <c r="TAC7" s="201"/>
      <c r="TAD7" s="201"/>
      <c r="TAE7" s="201"/>
      <c r="TAF7" s="201"/>
      <c r="TAG7" s="201"/>
      <c r="TAH7" s="201"/>
      <c r="TAI7" s="201"/>
      <c r="TAJ7" s="201"/>
      <c r="TAK7" s="201"/>
      <c r="TAL7" s="201"/>
      <c r="TAM7" s="201"/>
      <c r="TAN7" s="201"/>
      <c r="TAO7" s="201"/>
      <c r="TAP7" s="201"/>
      <c r="TAQ7" s="201"/>
      <c r="TAR7" s="201"/>
      <c r="TAS7" s="201"/>
      <c r="TAT7" s="201"/>
      <c r="TAU7" s="201"/>
      <c r="TAV7" s="201"/>
      <c r="TAW7" s="201"/>
      <c r="TAX7" s="201"/>
      <c r="TAY7" s="201"/>
      <c r="TAZ7" s="201"/>
      <c r="TBA7" s="201"/>
      <c r="TBB7" s="201"/>
      <c r="TBC7" s="201"/>
      <c r="TBD7" s="201"/>
      <c r="TBE7" s="201"/>
      <c r="TBF7" s="201"/>
      <c r="TBG7" s="201"/>
      <c r="TBH7" s="201"/>
      <c r="TBI7" s="201"/>
      <c r="TBJ7" s="201"/>
      <c r="TBK7" s="201"/>
      <c r="TBL7" s="201"/>
      <c r="TBM7" s="201"/>
      <c r="TBN7" s="201"/>
      <c r="TBO7" s="201"/>
      <c r="TBP7" s="201"/>
      <c r="TBQ7" s="201"/>
      <c r="TBR7" s="201"/>
      <c r="TBS7" s="201"/>
      <c r="TBT7" s="201"/>
      <c r="TBU7" s="201"/>
      <c r="TBV7" s="201"/>
      <c r="TBW7" s="201"/>
      <c r="TBX7" s="201"/>
      <c r="TBY7" s="201"/>
      <c r="TBZ7" s="201"/>
      <c r="TCA7" s="201"/>
      <c r="TCB7" s="201"/>
      <c r="TCC7" s="201"/>
      <c r="TCD7" s="201"/>
      <c r="TCE7" s="201"/>
      <c r="TCF7" s="201"/>
      <c r="TCG7" s="201"/>
      <c r="TCH7" s="201"/>
      <c r="TCI7" s="201"/>
      <c r="TCJ7" s="201"/>
      <c r="TCK7" s="201"/>
      <c r="TCL7" s="201"/>
      <c r="TCM7" s="201"/>
      <c r="TCN7" s="201"/>
      <c r="TCO7" s="201"/>
      <c r="TCP7" s="201"/>
      <c r="TCQ7" s="201"/>
      <c r="TCR7" s="201"/>
      <c r="TCS7" s="201"/>
      <c r="TCT7" s="201"/>
      <c r="TCU7" s="201"/>
      <c r="TCV7" s="201"/>
      <c r="TCW7" s="201"/>
      <c r="TCX7" s="201"/>
      <c r="TCY7" s="201"/>
      <c r="TCZ7" s="201"/>
      <c r="TDA7" s="201"/>
      <c r="TDB7" s="201"/>
      <c r="TDC7" s="201"/>
      <c r="TDD7" s="201"/>
      <c r="TDE7" s="201"/>
      <c r="TDF7" s="201"/>
      <c r="TDG7" s="201"/>
      <c r="TDH7" s="201"/>
      <c r="TDI7" s="201"/>
      <c r="TDJ7" s="201"/>
      <c r="TDK7" s="201"/>
      <c r="TDL7" s="201"/>
      <c r="TDM7" s="201"/>
      <c r="TDN7" s="201"/>
      <c r="TDO7" s="201"/>
      <c r="TDP7" s="201"/>
      <c r="TDQ7" s="201"/>
      <c r="TDR7" s="201"/>
      <c r="TDS7" s="201"/>
      <c r="TDT7" s="201"/>
      <c r="TDU7" s="201"/>
      <c r="TDV7" s="201"/>
      <c r="TDW7" s="201"/>
      <c r="TDX7" s="201"/>
      <c r="TDY7" s="201"/>
      <c r="TDZ7" s="201"/>
      <c r="TEA7" s="201"/>
      <c r="TEB7" s="201"/>
      <c r="TEC7" s="201"/>
      <c r="TED7" s="201"/>
      <c r="TEE7" s="201"/>
      <c r="TEF7" s="201"/>
      <c r="TEG7" s="201"/>
      <c r="TEH7" s="201"/>
      <c r="TEI7" s="201"/>
      <c r="TEJ7" s="201"/>
      <c r="TEK7" s="201"/>
      <c r="TEL7" s="201"/>
      <c r="TEM7" s="201"/>
      <c r="TEN7" s="201"/>
      <c r="TEO7" s="201"/>
      <c r="TEP7" s="201"/>
      <c r="TEQ7" s="201"/>
      <c r="TER7" s="201"/>
      <c r="TES7" s="201"/>
      <c r="TET7" s="201"/>
      <c r="TEU7" s="201"/>
      <c r="TEV7" s="201"/>
      <c r="TEW7" s="201"/>
      <c r="TEX7" s="201"/>
      <c r="TEY7" s="201"/>
      <c r="TEZ7" s="201"/>
      <c r="TFA7" s="201"/>
      <c r="TFB7" s="201"/>
      <c r="TFC7" s="201"/>
      <c r="TFD7" s="201"/>
      <c r="TFE7" s="201"/>
      <c r="TFF7" s="201"/>
      <c r="TFG7" s="201"/>
      <c r="TFH7" s="201"/>
      <c r="TFI7" s="201"/>
      <c r="TFJ7" s="201"/>
      <c r="TFK7" s="201"/>
      <c r="TFL7" s="201"/>
      <c r="TFM7" s="201"/>
      <c r="TFN7" s="201"/>
      <c r="TFO7" s="201"/>
      <c r="TFP7" s="201"/>
      <c r="TFQ7" s="201"/>
      <c r="TFR7" s="201"/>
      <c r="TFS7" s="201"/>
      <c r="TFT7" s="201"/>
      <c r="TFU7" s="201"/>
      <c r="TFV7" s="201"/>
      <c r="TFW7" s="201"/>
      <c r="TFX7" s="201"/>
      <c r="TFY7" s="201"/>
      <c r="TFZ7" s="201"/>
      <c r="TGA7" s="201"/>
      <c r="TGB7" s="201"/>
      <c r="TGC7" s="201"/>
      <c r="TGD7" s="201"/>
      <c r="TGE7" s="201"/>
      <c r="TGF7" s="201"/>
      <c r="TGG7" s="201"/>
      <c r="TGH7" s="201"/>
      <c r="TGI7" s="201"/>
      <c r="TGJ7" s="201"/>
      <c r="TGK7" s="201"/>
      <c r="TGL7" s="201"/>
      <c r="TGM7" s="201"/>
      <c r="TGN7" s="201"/>
      <c r="TGO7" s="201"/>
      <c r="TGP7" s="201"/>
      <c r="TGQ7" s="201"/>
      <c r="TGR7" s="201"/>
      <c r="TGS7" s="201"/>
      <c r="TGT7" s="201"/>
      <c r="TGU7" s="201"/>
      <c r="TGV7" s="201"/>
      <c r="TGW7" s="201"/>
      <c r="TGX7" s="201"/>
      <c r="TGY7" s="201"/>
      <c r="TGZ7" s="201"/>
      <c r="THA7" s="201"/>
      <c r="THB7" s="201"/>
      <c r="THC7" s="201"/>
      <c r="THD7" s="201"/>
      <c r="THE7" s="201"/>
      <c r="THF7" s="201"/>
      <c r="THG7" s="201"/>
      <c r="THH7" s="201"/>
      <c r="THI7" s="201"/>
      <c r="THJ7" s="201"/>
      <c r="THK7" s="201"/>
      <c r="THL7" s="201"/>
      <c r="THM7" s="201"/>
      <c r="THN7" s="201"/>
      <c r="THO7" s="201"/>
      <c r="THP7" s="201"/>
      <c r="THQ7" s="201"/>
      <c r="THR7" s="201"/>
      <c r="THS7" s="201"/>
      <c r="THT7" s="201"/>
      <c r="THU7" s="201"/>
      <c r="THV7" s="201"/>
      <c r="THW7" s="201"/>
      <c r="THX7" s="201"/>
      <c r="THY7" s="201"/>
      <c r="THZ7" s="201"/>
      <c r="TIA7" s="201"/>
      <c r="TIB7" s="201"/>
      <c r="TIC7" s="201"/>
      <c r="TID7" s="201"/>
      <c r="TIE7" s="201"/>
      <c r="TIF7" s="201"/>
      <c r="TIG7" s="201"/>
      <c r="TIH7" s="201"/>
      <c r="TII7" s="201"/>
      <c r="TIJ7" s="201"/>
      <c r="TIK7" s="201"/>
      <c r="TIL7" s="201"/>
      <c r="TIM7" s="201"/>
      <c r="TIN7" s="201"/>
      <c r="TIO7" s="201"/>
      <c r="TIP7" s="201"/>
      <c r="TIQ7" s="201"/>
      <c r="TIR7" s="201"/>
      <c r="TIS7" s="201"/>
      <c r="TIT7" s="201"/>
      <c r="TIU7" s="201"/>
      <c r="TIV7" s="201"/>
      <c r="TIW7" s="201"/>
      <c r="TIX7" s="201"/>
      <c r="TIY7" s="201"/>
      <c r="TIZ7" s="201"/>
      <c r="TJA7" s="201"/>
      <c r="TJB7" s="201"/>
      <c r="TJC7" s="201"/>
      <c r="TJD7" s="201"/>
      <c r="TJE7" s="201"/>
      <c r="TJF7" s="201"/>
      <c r="TJG7" s="201"/>
      <c r="TJH7" s="201"/>
      <c r="TJI7" s="201"/>
      <c r="TJJ7" s="201"/>
      <c r="TJK7" s="201"/>
      <c r="TJL7" s="201"/>
      <c r="TJM7" s="201"/>
      <c r="TJN7" s="201"/>
      <c r="TJO7" s="201"/>
      <c r="TJP7" s="201"/>
      <c r="TJQ7" s="201"/>
      <c r="TJR7" s="201"/>
      <c r="TJS7" s="201"/>
      <c r="TJT7" s="201"/>
      <c r="TJU7" s="201"/>
      <c r="TJV7" s="201"/>
      <c r="TJW7" s="201"/>
      <c r="TJX7" s="201"/>
      <c r="TJY7" s="201"/>
      <c r="TJZ7" s="201"/>
      <c r="TKA7" s="201"/>
      <c r="TKB7" s="201"/>
      <c r="TKC7" s="201"/>
      <c r="TKD7" s="201"/>
      <c r="TKE7" s="201"/>
      <c r="TKF7" s="201"/>
      <c r="TKG7" s="201"/>
      <c r="TKH7" s="201"/>
      <c r="TKI7" s="201"/>
      <c r="TKJ7" s="201"/>
      <c r="TKK7" s="201"/>
      <c r="TKL7" s="201"/>
      <c r="TKM7" s="201"/>
      <c r="TKN7" s="201"/>
      <c r="TKO7" s="201"/>
      <c r="TKP7" s="201"/>
      <c r="TKQ7" s="201"/>
      <c r="TKR7" s="201"/>
      <c r="TKS7" s="201"/>
      <c r="TKT7" s="201"/>
      <c r="TKU7" s="201"/>
      <c r="TKV7" s="201"/>
      <c r="TKW7" s="201"/>
      <c r="TKX7" s="201"/>
      <c r="TKY7" s="201"/>
      <c r="TKZ7" s="201"/>
      <c r="TLA7" s="201"/>
      <c r="TLB7" s="201"/>
      <c r="TLC7" s="201"/>
      <c r="TLD7" s="201"/>
      <c r="TLE7" s="201"/>
      <c r="TLF7" s="201"/>
      <c r="TLG7" s="201"/>
      <c r="TLH7" s="201"/>
      <c r="TLI7" s="201"/>
      <c r="TLJ7" s="201"/>
      <c r="TLK7" s="201"/>
      <c r="TLL7" s="201"/>
      <c r="TLM7" s="201"/>
      <c r="TLN7" s="201"/>
      <c r="TLO7" s="201"/>
      <c r="TLP7" s="201"/>
      <c r="TLQ7" s="201"/>
      <c r="TLR7" s="201"/>
      <c r="TLS7" s="201"/>
      <c r="TLT7" s="201"/>
      <c r="TLU7" s="201"/>
      <c r="TLV7" s="201"/>
      <c r="TLW7" s="201"/>
      <c r="TLX7" s="201"/>
      <c r="TLY7" s="201"/>
      <c r="TLZ7" s="201"/>
      <c r="TMA7" s="201"/>
      <c r="TMB7" s="201"/>
      <c r="TMC7" s="201"/>
      <c r="TMD7" s="201"/>
      <c r="TME7" s="201"/>
      <c r="TMF7" s="201"/>
      <c r="TMG7" s="201"/>
      <c r="TMH7" s="201"/>
      <c r="TMI7" s="201"/>
      <c r="TMJ7" s="201"/>
      <c r="TMK7" s="201"/>
      <c r="TML7" s="201"/>
      <c r="TMM7" s="201"/>
      <c r="TMN7" s="201"/>
      <c r="TMO7" s="201"/>
      <c r="TMP7" s="201"/>
      <c r="TMQ7" s="201"/>
      <c r="TMR7" s="201"/>
      <c r="TMS7" s="201"/>
      <c r="TMT7" s="201"/>
      <c r="TMU7" s="201"/>
      <c r="TMV7" s="201"/>
      <c r="TMW7" s="201"/>
      <c r="TMX7" s="201"/>
      <c r="TMY7" s="201"/>
      <c r="TMZ7" s="201"/>
      <c r="TNA7" s="201"/>
      <c r="TNB7" s="201"/>
      <c r="TNC7" s="201"/>
      <c r="TND7" s="201"/>
      <c r="TNE7" s="201"/>
      <c r="TNF7" s="201"/>
      <c r="TNG7" s="201"/>
      <c r="TNH7" s="201"/>
      <c r="TNI7" s="201"/>
      <c r="TNJ7" s="201"/>
      <c r="TNK7" s="201"/>
      <c r="TNL7" s="201"/>
      <c r="TNM7" s="201"/>
      <c r="TNN7" s="201"/>
      <c r="TNO7" s="201"/>
      <c r="TNP7" s="201"/>
      <c r="TNQ7" s="201"/>
      <c r="TNR7" s="201"/>
      <c r="TNS7" s="201"/>
      <c r="TNT7" s="201"/>
      <c r="TNU7" s="201"/>
      <c r="TNV7" s="201"/>
      <c r="TNW7" s="201"/>
      <c r="TNX7" s="201"/>
      <c r="TNY7" s="201"/>
      <c r="TNZ7" s="201"/>
      <c r="TOA7" s="201"/>
      <c r="TOB7" s="201"/>
      <c r="TOC7" s="201"/>
      <c r="TOD7" s="201"/>
      <c r="TOE7" s="201"/>
      <c r="TOF7" s="201"/>
      <c r="TOG7" s="201"/>
      <c r="TOH7" s="201"/>
      <c r="TOI7" s="201"/>
      <c r="TOJ7" s="201"/>
      <c r="TOK7" s="201"/>
      <c r="TOL7" s="201"/>
      <c r="TOM7" s="201"/>
      <c r="TON7" s="201"/>
      <c r="TOO7" s="201"/>
      <c r="TOP7" s="201"/>
      <c r="TOQ7" s="201"/>
      <c r="TOR7" s="201"/>
      <c r="TOS7" s="201"/>
      <c r="TOT7" s="201"/>
      <c r="TOU7" s="201"/>
      <c r="TOV7" s="201"/>
      <c r="TOW7" s="201"/>
      <c r="TOX7" s="201"/>
      <c r="TOY7" s="201"/>
      <c r="TOZ7" s="201"/>
      <c r="TPA7" s="201"/>
      <c r="TPB7" s="201"/>
      <c r="TPC7" s="201"/>
      <c r="TPD7" s="201"/>
      <c r="TPE7" s="201"/>
      <c r="TPF7" s="201"/>
      <c r="TPG7" s="201"/>
      <c r="TPH7" s="201"/>
      <c r="TPI7" s="201"/>
      <c r="TPJ7" s="201"/>
      <c r="TPK7" s="201"/>
      <c r="TPL7" s="201"/>
      <c r="TPM7" s="201"/>
      <c r="TPN7" s="201"/>
      <c r="TPO7" s="201"/>
      <c r="TPP7" s="201"/>
      <c r="TPQ7" s="201"/>
      <c r="TPR7" s="201"/>
      <c r="TPS7" s="201"/>
      <c r="TPT7" s="201"/>
      <c r="TPU7" s="201"/>
      <c r="TPV7" s="201"/>
      <c r="TPW7" s="201"/>
      <c r="TPX7" s="201"/>
      <c r="TPY7" s="201"/>
      <c r="TPZ7" s="201"/>
      <c r="TQA7" s="201"/>
      <c r="TQB7" s="201"/>
      <c r="TQC7" s="201"/>
      <c r="TQD7" s="201"/>
      <c r="TQE7" s="201"/>
      <c r="TQF7" s="201"/>
      <c r="TQG7" s="201"/>
      <c r="TQH7" s="201"/>
      <c r="TQI7" s="201"/>
      <c r="TQJ7" s="201"/>
      <c r="TQK7" s="201"/>
      <c r="TQL7" s="201"/>
      <c r="TQM7" s="201"/>
      <c r="TQN7" s="201"/>
      <c r="TQO7" s="201"/>
      <c r="TQP7" s="201"/>
      <c r="TQQ7" s="201"/>
      <c r="TQR7" s="201"/>
      <c r="TQS7" s="201"/>
      <c r="TQT7" s="201"/>
      <c r="TQU7" s="201"/>
      <c r="TQV7" s="201"/>
      <c r="TQW7" s="201"/>
      <c r="TQX7" s="201"/>
      <c r="TQY7" s="201"/>
      <c r="TQZ7" s="201"/>
      <c r="TRA7" s="201"/>
      <c r="TRB7" s="201"/>
      <c r="TRC7" s="201"/>
      <c r="TRD7" s="201"/>
      <c r="TRE7" s="201"/>
      <c r="TRF7" s="201"/>
      <c r="TRG7" s="201"/>
      <c r="TRH7" s="201"/>
      <c r="TRI7" s="201"/>
      <c r="TRJ7" s="201"/>
      <c r="TRK7" s="201"/>
      <c r="TRL7" s="201"/>
      <c r="TRM7" s="201"/>
      <c r="TRN7" s="201"/>
      <c r="TRO7" s="201"/>
      <c r="TRP7" s="201"/>
      <c r="TRQ7" s="201"/>
      <c r="TRR7" s="201"/>
      <c r="TRS7" s="201"/>
      <c r="TRT7" s="201"/>
      <c r="TRU7" s="201"/>
      <c r="TRV7" s="201"/>
      <c r="TRW7" s="201"/>
      <c r="TRX7" s="201"/>
      <c r="TRY7" s="201"/>
      <c r="TRZ7" s="201"/>
      <c r="TSA7" s="201"/>
      <c r="TSB7" s="201"/>
      <c r="TSC7" s="201"/>
      <c r="TSD7" s="201"/>
      <c r="TSE7" s="201"/>
      <c r="TSF7" s="201"/>
      <c r="TSG7" s="201"/>
      <c r="TSH7" s="201"/>
      <c r="TSI7" s="201"/>
      <c r="TSJ7" s="201"/>
      <c r="TSK7" s="201"/>
      <c r="TSL7" s="201"/>
      <c r="TSM7" s="201"/>
      <c r="TSN7" s="201"/>
      <c r="TSO7" s="201"/>
      <c r="TSP7" s="201"/>
      <c r="TSQ7" s="201"/>
      <c r="TSR7" s="201"/>
      <c r="TSS7" s="201"/>
      <c r="TST7" s="201"/>
      <c r="TSU7" s="201"/>
      <c r="TSV7" s="201"/>
      <c r="TSW7" s="201"/>
      <c r="TSX7" s="201"/>
      <c r="TSY7" s="201"/>
      <c r="TSZ7" s="201"/>
      <c r="TTA7" s="201"/>
      <c r="TTB7" s="201"/>
      <c r="TTC7" s="201"/>
      <c r="TTD7" s="201"/>
      <c r="TTE7" s="201"/>
      <c r="TTF7" s="201"/>
      <c r="TTG7" s="201"/>
      <c r="TTH7" s="201"/>
      <c r="TTI7" s="201"/>
      <c r="TTJ7" s="201"/>
      <c r="TTK7" s="201"/>
      <c r="TTL7" s="201"/>
      <c r="TTM7" s="201"/>
      <c r="TTN7" s="201"/>
      <c r="TTO7" s="201"/>
      <c r="TTP7" s="201"/>
      <c r="TTQ7" s="201"/>
      <c r="TTR7" s="201"/>
      <c r="TTS7" s="201"/>
      <c r="TTT7" s="201"/>
      <c r="TTU7" s="201"/>
      <c r="TTV7" s="201"/>
      <c r="TTW7" s="201"/>
      <c r="TTX7" s="201"/>
      <c r="TTY7" s="201"/>
      <c r="TTZ7" s="201"/>
      <c r="TUA7" s="201"/>
      <c r="TUB7" s="201"/>
      <c r="TUC7" s="201"/>
      <c r="TUD7" s="201"/>
      <c r="TUE7" s="201"/>
      <c r="TUF7" s="201"/>
      <c r="TUG7" s="201"/>
      <c r="TUH7" s="201"/>
      <c r="TUI7" s="201"/>
      <c r="TUJ7" s="201"/>
      <c r="TUK7" s="201"/>
      <c r="TUL7" s="201"/>
      <c r="TUM7" s="201"/>
      <c r="TUN7" s="201"/>
      <c r="TUO7" s="201"/>
      <c r="TUP7" s="201"/>
      <c r="TUQ7" s="201"/>
      <c r="TUR7" s="201"/>
      <c r="TUS7" s="201"/>
      <c r="TUT7" s="201"/>
      <c r="TUU7" s="201"/>
      <c r="TUV7" s="201"/>
      <c r="TUW7" s="201"/>
      <c r="TUX7" s="201"/>
      <c r="TUY7" s="201"/>
      <c r="TUZ7" s="201"/>
      <c r="TVA7" s="201"/>
      <c r="TVB7" s="201"/>
      <c r="TVC7" s="201"/>
      <c r="TVD7" s="201"/>
      <c r="TVE7" s="201"/>
      <c r="TVF7" s="201"/>
      <c r="TVG7" s="201"/>
      <c r="TVH7" s="201"/>
      <c r="TVI7" s="201"/>
      <c r="TVJ7" s="201"/>
      <c r="TVK7" s="201"/>
      <c r="TVL7" s="201"/>
      <c r="TVM7" s="201"/>
      <c r="TVN7" s="201"/>
      <c r="TVO7" s="201"/>
      <c r="TVP7" s="201"/>
      <c r="TVQ7" s="201"/>
      <c r="TVR7" s="201"/>
      <c r="TVS7" s="201"/>
      <c r="TVT7" s="201"/>
      <c r="TVU7" s="201"/>
      <c r="TVV7" s="201"/>
      <c r="TVW7" s="201"/>
      <c r="TVX7" s="201"/>
      <c r="TVY7" s="201"/>
      <c r="TVZ7" s="201"/>
      <c r="TWA7" s="201"/>
      <c r="TWB7" s="201"/>
      <c r="TWC7" s="201"/>
      <c r="TWD7" s="201"/>
      <c r="TWE7" s="201"/>
      <c r="TWF7" s="201"/>
      <c r="TWG7" s="201"/>
      <c r="TWH7" s="201"/>
      <c r="TWI7" s="201"/>
      <c r="TWJ7" s="201"/>
      <c r="TWK7" s="201"/>
      <c r="TWL7" s="201"/>
      <c r="TWM7" s="201"/>
      <c r="TWN7" s="201"/>
      <c r="TWO7" s="201"/>
      <c r="TWP7" s="201"/>
      <c r="TWQ7" s="201"/>
      <c r="TWR7" s="201"/>
      <c r="TWS7" s="201"/>
      <c r="TWT7" s="201"/>
      <c r="TWU7" s="201"/>
      <c r="TWV7" s="201"/>
      <c r="TWW7" s="201"/>
      <c r="TWX7" s="201"/>
      <c r="TWY7" s="201"/>
      <c r="TWZ7" s="201"/>
      <c r="TXA7" s="201"/>
      <c r="TXB7" s="201"/>
      <c r="TXC7" s="201"/>
      <c r="TXD7" s="201"/>
      <c r="TXE7" s="201"/>
      <c r="TXF7" s="201"/>
      <c r="TXG7" s="201"/>
      <c r="TXH7" s="201"/>
      <c r="TXI7" s="201"/>
      <c r="TXJ7" s="201"/>
      <c r="TXK7" s="201"/>
      <c r="TXL7" s="201"/>
      <c r="TXM7" s="201"/>
      <c r="TXN7" s="201"/>
      <c r="TXO7" s="201"/>
      <c r="TXP7" s="201"/>
      <c r="TXQ7" s="201"/>
      <c r="TXR7" s="201"/>
      <c r="TXS7" s="201"/>
      <c r="TXT7" s="201"/>
      <c r="TXU7" s="201"/>
      <c r="TXV7" s="201"/>
      <c r="TXW7" s="201"/>
      <c r="TXX7" s="201"/>
      <c r="TXY7" s="201"/>
      <c r="TXZ7" s="201"/>
      <c r="TYA7" s="201"/>
      <c r="TYB7" s="201"/>
      <c r="TYC7" s="201"/>
      <c r="TYD7" s="201"/>
      <c r="TYE7" s="201"/>
      <c r="TYF7" s="201"/>
      <c r="TYG7" s="201"/>
      <c r="TYH7" s="201"/>
      <c r="TYI7" s="201"/>
      <c r="TYJ7" s="201"/>
      <c r="TYK7" s="201"/>
      <c r="TYL7" s="201"/>
      <c r="TYM7" s="201"/>
      <c r="TYN7" s="201"/>
      <c r="TYO7" s="201"/>
      <c r="TYP7" s="201"/>
      <c r="TYQ7" s="201"/>
      <c r="TYR7" s="201"/>
      <c r="TYS7" s="201"/>
      <c r="TYT7" s="201"/>
      <c r="TYU7" s="201"/>
      <c r="TYV7" s="201"/>
      <c r="TYW7" s="201"/>
      <c r="TYX7" s="201"/>
      <c r="TYY7" s="201"/>
      <c r="TYZ7" s="201"/>
      <c r="TZA7" s="201"/>
      <c r="TZB7" s="201"/>
      <c r="TZC7" s="201"/>
      <c r="TZD7" s="201"/>
      <c r="TZE7" s="201"/>
      <c r="TZF7" s="201"/>
      <c r="TZG7" s="201"/>
      <c r="TZH7" s="201"/>
      <c r="TZI7" s="201"/>
      <c r="TZJ7" s="201"/>
      <c r="TZK7" s="201"/>
      <c r="TZL7" s="201"/>
      <c r="TZM7" s="201"/>
      <c r="TZN7" s="201"/>
      <c r="TZO7" s="201"/>
      <c r="TZP7" s="201"/>
      <c r="TZQ7" s="201"/>
      <c r="TZR7" s="201"/>
      <c r="TZS7" s="201"/>
      <c r="TZT7" s="201"/>
      <c r="TZU7" s="201"/>
      <c r="TZV7" s="201"/>
      <c r="TZW7" s="201"/>
      <c r="TZX7" s="201"/>
      <c r="TZY7" s="201"/>
      <c r="TZZ7" s="201"/>
      <c r="UAA7" s="201"/>
      <c r="UAB7" s="201"/>
      <c r="UAC7" s="201"/>
      <c r="UAD7" s="201"/>
      <c r="UAE7" s="201"/>
      <c r="UAF7" s="201"/>
      <c r="UAG7" s="201"/>
      <c r="UAH7" s="201"/>
      <c r="UAI7" s="201"/>
      <c r="UAJ7" s="201"/>
      <c r="UAK7" s="201"/>
      <c r="UAL7" s="201"/>
      <c r="UAM7" s="201"/>
      <c r="UAN7" s="201"/>
      <c r="UAO7" s="201"/>
      <c r="UAP7" s="201"/>
      <c r="UAQ7" s="201"/>
      <c r="UAR7" s="201"/>
      <c r="UAS7" s="201"/>
      <c r="UAT7" s="201"/>
      <c r="UAU7" s="201"/>
      <c r="UAV7" s="201"/>
      <c r="UAW7" s="201"/>
      <c r="UAX7" s="201"/>
      <c r="UAY7" s="201"/>
      <c r="UAZ7" s="201"/>
      <c r="UBA7" s="201"/>
      <c r="UBB7" s="201"/>
      <c r="UBC7" s="201"/>
      <c r="UBD7" s="201"/>
      <c r="UBE7" s="201"/>
      <c r="UBF7" s="201"/>
      <c r="UBG7" s="201"/>
      <c r="UBH7" s="201"/>
      <c r="UBI7" s="201"/>
      <c r="UBJ7" s="201"/>
      <c r="UBK7" s="201"/>
      <c r="UBL7" s="201"/>
      <c r="UBM7" s="201"/>
      <c r="UBN7" s="201"/>
      <c r="UBO7" s="201"/>
      <c r="UBP7" s="201"/>
      <c r="UBQ7" s="201"/>
      <c r="UBR7" s="201"/>
      <c r="UBS7" s="201"/>
      <c r="UBT7" s="201"/>
      <c r="UBU7" s="201"/>
      <c r="UBV7" s="201"/>
      <c r="UBW7" s="201"/>
      <c r="UBX7" s="201"/>
      <c r="UBY7" s="201"/>
      <c r="UBZ7" s="201"/>
      <c r="UCA7" s="201"/>
      <c r="UCB7" s="201"/>
      <c r="UCC7" s="201"/>
      <c r="UCD7" s="201"/>
      <c r="UCE7" s="201"/>
      <c r="UCF7" s="201"/>
      <c r="UCG7" s="201"/>
      <c r="UCH7" s="201"/>
      <c r="UCI7" s="201"/>
      <c r="UCJ7" s="201"/>
      <c r="UCK7" s="201"/>
      <c r="UCL7" s="201"/>
      <c r="UCM7" s="201"/>
      <c r="UCN7" s="201"/>
      <c r="UCO7" s="201"/>
      <c r="UCP7" s="201"/>
      <c r="UCQ7" s="201"/>
      <c r="UCR7" s="201"/>
      <c r="UCS7" s="201"/>
      <c r="UCT7" s="201"/>
      <c r="UCU7" s="201"/>
      <c r="UCV7" s="201"/>
      <c r="UCW7" s="201"/>
      <c r="UCX7" s="201"/>
      <c r="UCY7" s="201"/>
      <c r="UCZ7" s="201"/>
      <c r="UDA7" s="201"/>
      <c r="UDB7" s="201"/>
      <c r="UDC7" s="201"/>
      <c r="UDD7" s="201"/>
      <c r="UDE7" s="201"/>
      <c r="UDF7" s="201"/>
      <c r="UDG7" s="201"/>
      <c r="UDH7" s="201"/>
      <c r="UDI7" s="201"/>
      <c r="UDJ7" s="201"/>
      <c r="UDK7" s="201"/>
      <c r="UDL7" s="201"/>
      <c r="UDM7" s="201"/>
      <c r="UDN7" s="201"/>
      <c r="UDO7" s="201"/>
      <c r="UDP7" s="201"/>
      <c r="UDQ7" s="201"/>
      <c r="UDR7" s="201"/>
      <c r="UDS7" s="201"/>
      <c r="UDT7" s="201"/>
      <c r="UDU7" s="201"/>
      <c r="UDV7" s="201"/>
      <c r="UDW7" s="201"/>
      <c r="UDX7" s="201"/>
      <c r="UDY7" s="201"/>
      <c r="UDZ7" s="201"/>
      <c r="UEA7" s="201"/>
      <c r="UEB7" s="201"/>
      <c r="UEC7" s="201"/>
      <c r="UED7" s="201"/>
      <c r="UEE7" s="201"/>
      <c r="UEF7" s="201"/>
      <c r="UEG7" s="201"/>
      <c r="UEH7" s="201"/>
      <c r="UEI7" s="201"/>
      <c r="UEJ7" s="201"/>
      <c r="UEK7" s="201"/>
      <c r="UEL7" s="201"/>
      <c r="UEM7" s="201"/>
      <c r="UEN7" s="201"/>
      <c r="UEO7" s="201"/>
      <c r="UEP7" s="201"/>
      <c r="UEQ7" s="201"/>
      <c r="UER7" s="201"/>
      <c r="UES7" s="201"/>
      <c r="UET7" s="201"/>
      <c r="UEU7" s="201"/>
      <c r="UEV7" s="201"/>
      <c r="UEW7" s="201"/>
      <c r="UEX7" s="201"/>
      <c r="UEY7" s="201"/>
      <c r="UEZ7" s="201"/>
      <c r="UFA7" s="201"/>
      <c r="UFB7" s="201"/>
      <c r="UFC7" s="201"/>
      <c r="UFD7" s="201"/>
      <c r="UFE7" s="201"/>
      <c r="UFF7" s="201"/>
      <c r="UFG7" s="201"/>
      <c r="UFH7" s="201"/>
      <c r="UFI7" s="201"/>
      <c r="UFJ7" s="201"/>
      <c r="UFK7" s="201"/>
      <c r="UFL7" s="201"/>
      <c r="UFM7" s="201"/>
      <c r="UFN7" s="201"/>
      <c r="UFO7" s="201"/>
      <c r="UFP7" s="201"/>
      <c r="UFQ7" s="201"/>
      <c r="UFR7" s="201"/>
      <c r="UFS7" s="201"/>
      <c r="UFT7" s="201"/>
      <c r="UFU7" s="201"/>
      <c r="UFV7" s="201"/>
      <c r="UFW7" s="201"/>
      <c r="UFX7" s="201"/>
      <c r="UFY7" s="201"/>
      <c r="UFZ7" s="201"/>
      <c r="UGA7" s="201"/>
      <c r="UGB7" s="201"/>
      <c r="UGC7" s="201"/>
      <c r="UGD7" s="201"/>
      <c r="UGE7" s="201"/>
      <c r="UGF7" s="201"/>
      <c r="UGG7" s="201"/>
      <c r="UGH7" s="201"/>
      <c r="UGI7" s="201"/>
      <c r="UGJ7" s="201"/>
      <c r="UGK7" s="201"/>
      <c r="UGL7" s="201"/>
      <c r="UGM7" s="201"/>
      <c r="UGN7" s="201"/>
      <c r="UGO7" s="201"/>
      <c r="UGP7" s="201"/>
      <c r="UGQ7" s="201"/>
      <c r="UGR7" s="201"/>
      <c r="UGS7" s="201"/>
      <c r="UGT7" s="201"/>
      <c r="UGU7" s="201"/>
      <c r="UGV7" s="201"/>
      <c r="UGW7" s="201"/>
      <c r="UGX7" s="201"/>
      <c r="UGY7" s="201"/>
      <c r="UGZ7" s="201"/>
      <c r="UHA7" s="201"/>
      <c r="UHB7" s="201"/>
      <c r="UHC7" s="201"/>
      <c r="UHD7" s="201"/>
      <c r="UHE7" s="201"/>
      <c r="UHF7" s="201"/>
      <c r="UHG7" s="201"/>
      <c r="UHH7" s="201"/>
      <c r="UHI7" s="201"/>
      <c r="UHJ7" s="201"/>
      <c r="UHK7" s="201"/>
      <c r="UHL7" s="201"/>
      <c r="UHM7" s="201"/>
      <c r="UHN7" s="201"/>
      <c r="UHO7" s="201"/>
      <c r="UHP7" s="201"/>
      <c r="UHQ7" s="201"/>
      <c r="UHR7" s="201"/>
      <c r="UHS7" s="201"/>
      <c r="UHT7" s="201"/>
      <c r="UHU7" s="201"/>
      <c r="UHV7" s="201"/>
      <c r="UHW7" s="201"/>
      <c r="UHX7" s="201"/>
      <c r="UHY7" s="201"/>
      <c r="UHZ7" s="201"/>
      <c r="UIA7" s="201"/>
      <c r="UIB7" s="201"/>
      <c r="UIC7" s="201"/>
      <c r="UID7" s="201"/>
      <c r="UIE7" s="201"/>
      <c r="UIF7" s="201"/>
      <c r="UIG7" s="201"/>
      <c r="UIH7" s="201"/>
      <c r="UII7" s="201"/>
      <c r="UIJ7" s="201"/>
      <c r="UIK7" s="201"/>
      <c r="UIL7" s="201"/>
      <c r="UIM7" s="201"/>
      <c r="UIN7" s="201"/>
      <c r="UIO7" s="201"/>
      <c r="UIP7" s="201"/>
      <c r="UIQ7" s="201"/>
      <c r="UIR7" s="201"/>
      <c r="UIS7" s="201"/>
      <c r="UIT7" s="201"/>
      <c r="UIU7" s="201"/>
      <c r="UIV7" s="201"/>
      <c r="UIW7" s="201"/>
      <c r="UIX7" s="201"/>
      <c r="UIY7" s="201"/>
      <c r="UIZ7" s="201"/>
      <c r="UJA7" s="201"/>
      <c r="UJB7" s="201"/>
      <c r="UJC7" s="201"/>
      <c r="UJD7" s="201"/>
      <c r="UJE7" s="201"/>
      <c r="UJF7" s="201"/>
      <c r="UJG7" s="201"/>
      <c r="UJH7" s="201"/>
      <c r="UJI7" s="201"/>
      <c r="UJJ7" s="201"/>
      <c r="UJK7" s="201"/>
      <c r="UJL7" s="201"/>
      <c r="UJM7" s="201"/>
      <c r="UJN7" s="201"/>
      <c r="UJO7" s="201"/>
      <c r="UJP7" s="201"/>
      <c r="UJQ7" s="201"/>
      <c r="UJR7" s="201"/>
      <c r="UJS7" s="201"/>
      <c r="UJT7" s="201"/>
      <c r="UJU7" s="201"/>
      <c r="UJV7" s="201"/>
      <c r="UJW7" s="201"/>
      <c r="UJX7" s="201"/>
      <c r="UJY7" s="201"/>
      <c r="UJZ7" s="201"/>
      <c r="UKA7" s="201"/>
      <c r="UKB7" s="201"/>
      <c r="UKC7" s="201"/>
      <c r="UKD7" s="201"/>
      <c r="UKE7" s="201"/>
      <c r="UKF7" s="201"/>
      <c r="UKG7" s="201"/>
      <c r="UKH7" s="201"/>
      <c r="UKI7" s="201"/>
      <c r="UKJ7" s="201"/>
      <c r="UKK7" s="201"/>
      <c r="UKL7" s="201"/>
      <c r="UKM7" s="201"/>
      <c r="UKN7" s="201"/>
      <c r="UKO7" s="201"/>
      <c r="UKP7" s="201"/>
      <c r="UKQ7" s="201"/>
      <c r="UKR7" s="201"/>
      <c r="UKS7" s="201"/>
      <c r="UKT7" s="201"/>
      <c r="UKU7" s="201"/>
      <c r="UKV7" s="201"/>
      <c r="UKW7" s="201"/>
      <c r="UKX7" s="201"/>
      <c r="UKY7" s="201"/>
      <c r="UKZ7" s="201"/>
      <c r="ULA7" s="201"/>
      <c r="ULB7" s="201"/>
      <c r="ULC7" s="201"/>
      <c r="ULD7" s="201"/>
      <c r="ULE7" s="201"/>
      <c r="ULF7" s="201"/>
      <c r="ULG7" s="201"/>
      <c r="ULH7" s="201"/>
      <c r="ULI7" s="201"/>
      <c r="ULJ7" s="201"/>
      <c r="ULK7" s="201"/>
      <c r="ULL7" s="201"/>
      <c r="ULM7" s="201"/>
      <c r="ULN7" s="201"/>
      <c r="ULO7" s="201"/>
      <c r="ULP7" s="201"/>
      <c r="ULQ7" s="201"/>
      <c r="ULR7" s="201"/>
      <c r="ULS7" s="201"/>
      <c r="ULT7" s="201"/>
      <c r="ULU7" s="201"/>
      <c r="ULV7" s="201"/>
      <c r="ULW7" s="201"/>
      <c r="ULX7" s="201"/>
      <c r="ULY7" s="201"/>
      <c r="ULZ7" s="201"/>
      <c r="UMA7" s="201"/>
      <c r="UMB7" s="201"/>
      <c r="UMC7" s="201"/>
      <c r="UMD7" s="201"/>
      <c r="UME7" s="201"/>
      <c r="UMF7" s="201"/>
      <c r="UMG7" s="201"/>
      <c r="UMH7" s="201"/>
      <c r="UMI7" s="201"/>
      <c r="UMJ7" s="201"/>
      <c r="UMK7" s="201"/>
      <c r="UML7" s="201"/>
      <c r="UMM7" s="201"/>
      <c r="UMN7" s="201"/>
      <c r="UMO7" s="201"/>
      <c r="UMP7" s="201"/>
      <c r="UMQ7" s="201"/>
      <c r="UMR7" s="201"/>
      <c r="UMS7" s="201"/>
      <c r="UMT7" s="201"/>
      <c r="UMU7" s="201"/>
      <c r="UMV7" s="201"/>
      <c r="UMW7" s="201"/>
      <c r="UMX7" s="201"/>
      <c r="UMY7" s="201"/>
      <c r="UMZ7" s="201"/>
      <c r="UNA7" s="201"/>
      <c r="UNB7" s="201"/>
      <c r="UNC7" s="201"/>
      <c r="UND7" s="201"/>
      <c r="UNE7" s="201"/>
      <c r="UNF7" s="201"/>
      <c r="UNG7" s="201"/>
      <c r="UNH7" s="201"/>
      <c r="UNI7" s="201"/>
      <c r="UNJ7" s="201"/>
      <c r="UNK7" s="201"/>
      <c r="UNL7" s="201"/>
      <c r="UNM7" s="201"/>
      <c r="UNN7" s="201"/>
      <c r="UNO7" s="201"/>
      <c r="UNP7" s="201"/>
      <c r="UNQ7" s="201"/>
      <c r="UNR7" s="201"/>
      <c r="UNS7" s="201"/>
      <c r="UNT7" s="201"/>
      <c r="UNU7" s="201"/>
      <c r="UNV7" s="201"/>
      <c r="UNW7" s="201"/>
      <c r="UNX7" s="201"/>
      <c r="UNY7" s="201"/>
      <c r="UNZ7" s="201"/>
      <c r="UOA7" s="201"/>
      <c r="UOB7" s="201"/>
      <c r="UOC7" s="201"/>
      <c r="UOD7" s="201"/>
      <c r="UOE7" s="201"/>
      <c r="UOF7" s="201"/>
      <c r="UOG7" s="201"/>
      <c r="UOH7" s="201"/>
      <c r="UOI7" s="201"/>
      <c r="UOJ7" s="201"/>
      <c r="UOK7" s="201"/>
      <c r="UOL7" s="201"/>
      <c r="UOM7" s="201"/>
      <c r="UON7" s="201"/>
      <c r="UOO7" s="201"/>
      <c r="UOP7" s="201"/>
      <c r="UOQ7" s="201"/>
      <c r="UOR7" s="201"/>
      <c r="UOS7" s="201"/>
      <c r="UOT7" s="201"/>
      <c r="UOU7" s="201"/>
      <c r="UOV7" s="201"/>
      <c r="UOW7" s="201"/>
      <c r="UOX7" s="201"/>
      <c r="UOY7" s="201"/>
      <c r="UOZ7" s="201"/>
      <c r="UPA7" s="201"/>
      <c r="UPB7" s="201"/>
      <c r="UPC7" s="201"/>
      <c r="UPD7" s="201"/>
      <c r="UPE7" s="201"/>
      <c r="UPF7" s="201"/>
      <c r="UPG7" s="201"/>
      <c r="UPH7" s="201"/>
      <c r="UPI7" s="201"/>
      <c r="UPJ7" s="201"/>
      <c r="UPK7" s="201"/>
      <c r="UPL7" s="201"/>
      <c r="UPM7" s="201"/>
      <c r="UPN7" s="201"/>
      <c r="UPO7" s="201"/>
      <c r="UPP7" s="201"/>
      <c r="UPQ7" s="201"/>
      <c r="UPR7" s="201"/>
      <c r="UPS7" s="201"/>
      <c r="UPT7" s="201"/>
      <c r="UPU7" s="201"/>
      <c r="UPV7" s="201"/>
      <c r="UPW7" s="201"/>
      <c r="UPX7" s="201"/>
      <c r="UPY7" s="201"/>
      <c r="UPZ7" s="201"/>
      <c r="UQA7" s="201"/>
      <c r="UQB7" s="201"/>
      <c r="UQC7" s="201"/>
      <c r="UQD7" s="201"/>
      <c r="UQE7" s="201"/>
      <c r="UQF7" s="201"/>
      <c r="UQG7" s="201"/>
      <c r="UQH7" s="201"/>
      <c r="UQI7" s="201"/>
      <c r="UQJ7" s="201"/>
      <c r="UQK7" s="201"/>
      <c r="UQL7" s="201"/>
      <c r="UQM7" s="201"/>
      <c r="UQN7" s="201"/>
      <c r="UQO7" s="201"/>
      <c r="UQP7" s="201"/>
      <c r="UQQ7" s="201"/>
      <c r="UQR7" s="201"/>
      <c r="UQS7" s="201"/>
      <c r="UQT7" s="201"/>
      <c r="UQU7" s="201"/>
      <c r="UQV7" s="201"/>
      <c r="UQW7" s="201"/>
      <c r="UQX7" s="201"/>
      <c r="UQY7" s="201"/>
      <c r="UQZ7" s="201"/>
      <c r="URA7" s="201"/>
      <c r="URB7" s="201"/>
      <c r="URC7" s="201"/>
      <c r="URD7" s="201"/>
      <c r="URE7" s="201"/>
      <c r="URF7" s="201"/>
      <c r="URG7" s="201"/>
      <c r="URH7" s="201"/>
      <c r="URI7" s="201"/>
      <c r="URJ7" s="201"/>
      <c r="URK7" s="201"/>
      <c r="URL7" s="201"/>
      <c r="URM7" s="201"/>
      <c r="URN7" s="201"/>
      <c r="URO7" s="201"/>
      <c r="URP7" s="201"/>
      <c r="URQ7" s="201"/>
      <c r="URR7" s="201"/>
      <c r="URS7" s="201"/>
      <c r="URT7" s="201"/>
      <c r="URU7" s="201"/>
      <c r="URV7" s="201"/>
      <c r="URW7" s="201"/>
      <c r="URX7" s="201"/>
      <c r="URY7" s="201"/>
      <c r="URZ7" s="201"/>
      <c r="USA7" s="201"/>
      <c r="USB7" s="201"/>
      <c r="USC7" s="201"/>
      <c r="USD7" s="201"/>
      <c r="USE7" s="201"/>
      <c r="USF7" s="201"/>
      <c r="USG7" s="201"/>
      <c r="USH7" s="201"/>
      <c r="USI7" s="201"/>
      <c r="USJ7" s="201"/>
      <c r="USK7" s="201"/>
      <c r="USL7" s="201"/>
      <c r="USM7" s="201"/>
      <c r="USN7" s="201"/>
      <c r="USO7" s="201"/>
      <c r="USP7" s="201"/>
      <c r="USQ7" s="201"/>
      <c r="USR7" s="201"/>
      <c r="USS7" s="201"/>
      <c r="UST7" s="201"/>
      <c r="USU7" s="201"/>
      <c r="USV7" s="201"/>
      <c r="USW7" s="201"/>
      <c r="USX7" s="201"/>
      <c r="USY7" s="201"/>
      <c r="USZ7" s="201"/>
      <c r="UTA7" s="201"/>
      <c r="UTB7" s="201"/>
      <c r="UTC7" s="201"/>
      <c r="UTD7" s="201"/>
      <c r="UTE7" s="201"/>
      <c r="UTF7" s="201"/>
      <c r="UTG7" s="201"/>
      <c r="UTH7" s="201"/>
      <c r="UTI7" s="201"/>
      <c r="UTJ7" s="201"/>
      <c r="UTK7" s="201"/>
      <c r="UTL7" s="201"/>
      <c r="UTM7" s="201"/>
      <c r="UTN7" s="201"/>
      <c r="UTO7" s="201"/>
      <c r="UTP7" s="201"/>
      <c r="UTQ7" s="201"/>
      <c r="UTR7" s="201"/>
      <c r="UTS7" s="201"/>
      <c r="UTT7" s="201"/>
      <c r="UTU7" s="201"/>
      <c r="UTV7" s="201"/>
      <c r="UTW7" s="201"/>
      <c r="UTX7" s="201"/>
      <c r="UTY7" s="201"/>
      <c r="UTZ7" s="201"/>
      <c r="UUA7" s="201"/>
      <c r="UUB7" s="201"/>
      <c r="UUC7" s="201"/>
      <c r="UUD7" s="201"/>
      <c r="UUE7" s="201"/>
      <c r="UUF7" s="201"/>
      <c r="UUG7" s="201"/>
      <c r="UUH7" s="201"/>
      <c r="UUI7" s="201"/>
      <c r="UUJ7" s="201"/>
      <c r="UUK7" s="201"/>
      <c r="UUL7" s="201"/>
      <c r="UUM7" s="201"/>
      <c r="UUN7" s="201"/>
      <c r="UUO7" s="201"/>
      <c r="UUP7" s="201"/>
      <c r="UUQ7" s="201"/>
      <c r="UUR7" s="201"/>
      <c r="UUS7" s="201"/>
      <c r="UUT7" s="201"/>
      <c r="UUU7" s="201"/>
      <c r="UUV7" s="201"/>
      <c r="UUW7" s="201"/>
      <c r="UUX7" s="201"/>
      <c r="UUY7" s="201"/>
      <c r="UUZ7" s="201"/>
      <c r="UVA7" s="201"/>
      <c r="UVB7" s="201"/>
      <c r="UVC7" s="201"/>
      <c r="UVD7" s="201"/>
      <c r="UVE7" s="201"/>
      <c r="UVF7" s="201"/>
      <c r="UVG7" s="201"/>
      <c r="UVH7" s="201"/>
      <c r="UVI7" s="201"/>
      <c r="UVJ7" s="201"/>
      <c r="UVK7" s="201"/>
      <c r="UVL7" s="201"/>
      <c r="UVM7" s="201"/>
      <c r="UVN7" s="201"/>
      <c r="UVO7" s="201"/>
      <c r="UVP7" s="201"/>
      <c r="UVQ7" s="201"/>
      <c r="UVR7" s="201"/>
      <c r="UVS7" s="201"/>
      <c r="UVT7" s="201"/>
      <c r="UVU7" s="201"/>
      <c r="UVV7" s="201"/>
      <c r="UVW7" s="201"/>
      <c r="UVX7" s="201"/>
      <c r="UVY7" s="201"/>
      <c r="UVZ7" s="201"/>
      <c r="UWA7" s="201"/>
      <c r="UWB7" s="201"/>
      <c r="UWC7" s="201"/>
      <c r="UWD7" s="201"/>
      <c r="UWE7" s="201"/>
      <c r="UWF7" s="201"/>
      <c r="UWG7" s="201"/>
      <c r="UWH7" s="201"/>
      <c r="UWI7" s="201"/>
      <c r="UWJ7" s="201"/>
      <c r="UWK7" s="201"/>
      <c r="UWL7" s="201"/>
      <c r="UWM7" s="201"/>
      <c r="UWN7" s="201"/>
      <c r="UWO7" s="201"/>
      <c r="UWP7" s="201"/>
      <c r="UWQ7" s="201"/>
      <c r="UWR7" s="201"/>
      <c r="UWS7" s="201"/>
      <c r="UWT7" s="201"/>
      <c r="UWU7" s="201"/>
      <c r="UWV7" s="201"/>
      <c r="UWW7" s="201"/>
      <c r="UWX7" s="201"/>
      <c r="UWY7" s="201"/>
      <c r="UWZ7" s="201"/>
      <c r="UXA7" s="201"/>
      <c r="UXB7" s="201"/>
      <c r="UXC7" s="201"/>
      <c r="UXD7" s="201"/>
      <c r="UXE7" s="201"/>
      <c r="UXF7" s="201"/>
      <c r="UXG7" s="201"/>
      <c r="UXH7" s="201"/>
      <c r="UXI7" s="201"/>
      <c r="UXJ7" s="201"/>
      <c r="UXK7" s="201"/>
      <c r="UXL7" s="201"/>
      <c r="UXM7" s="201"/>
      <c r="UXN7" s="201"/>
      <c r="UXO7" s="201"/>
      <c r="UXP7" s="201"/>
      <c r="UXQ7" s="201"/>
      <c r="UXR7" s="201"/>
      <c r="UXS7" s="201"/>
      <c r="UXT7" s="201"/>
      <c r="UXU7" s="201"/>
      <c r="UXV7" s="201"/>
      <c r="UXW7" s="201"/>
      <c r="UXX7" s="201"/>
      <c r="UXY7" s="201"/>
      <c r="UXZ7" s="201"/>
      <c r="UYA7" s="201"/>
      <c r="UYB7" s="201"/>
      <c r="UYC7" s="201"/>
      <c r="UYD7" s="201"/>
      <c r="UYE7" s="201"/>
      <c r="UYF7" s="201"/>
      <c r="UYG7" s="201"/>
      <c r="UYH7" s="201"/>
      <c r="UYI7" s="201"/>
      <c r="UYJ7" s="201"/>
      <c r="UYK7" s="201"/>
      <c r="UYL7" s="201"/>
      <c r="UYM7" s="201"/>
      <c r="UYN7" s="201"/>
      <c r="UYO7" s="201"/>
      <c r="UYP7" s="201"/>
      <c r="UYQ7" s="201"/>
      <c r="UYR7" s="201"/>
      <c r="UYS7" s="201"/>
      <c r="UYT7" s="201"/>
      <c r="UYU7" s="201"/>
      <c r="UYV7" s="201"/>
      <c r="UYW7" s="201"/>
      <c r="UYX7" s="201"/>
      <c r="UYY7" s="201"/>
      <c r="UYZ7" s="201"/>
      <c r="UZA7" s="201"/>
      <c r="UZB7" s="201"/>
      <c r="UZC7" s="201"/>
      <c r="UZD7" s="201"/>
      <c r="UZE7" s="201"/>
      <c r="UZF7" s="201"/>
      <c r="UZG7" s="201"/>
      <c r="UZH7" s="201"/>
      <c r="UZI7" s="201"/>
      <c r="UZJ7" s="201"/>
      <c r="UZK7" s="201"/>
      <c r="UZL7" s="201"/>
      <c r="UZM7" s="201"/>
      <c r="UZN7" s="201"/>
      <c r="UZO7" s="201"/>
      <c r="UZP7" s="201"/>
      <c r="UZQ7" s="201"/>
      <c r="UZR7" s="201"/>
      <c r="UZS7" s="201"/>
      <c r="UZT7" s="201"/>
      <c r="UZU7" s="201"/>
      <c r="UZV7" s="201"/>
      <c r="UZW7" s="201"/>
      <c r="UZX7" s="201"/>
      <c r="UZY7" s="201"/>
      <c r="UZZ7" s="201"/>
      <c r="VAA7" s="201"/>
      <c r="VAB7" s="201"/>
      <c r="VAC7" s="201"/>
      <c r="VAD7" s="201"/>
      <c r="VAE7" s="201"/>
      <c r="VAF7" s="201"/>
      <c r="VAG7" s="201"/>
      <c r="VAH7" s="201"/>
      <c r="VAI7" s="201"/>
      <c r="VAJ7" s="201"/>
      <c r="VAK7" s="201"/>
      <c r="VAL7" s="201"/>
      <c r="VAM7" s="201"/>
      <c r="VAN7" s="201"/>
      <c r="VAO7" s="201"/>
      <c r="VAP7" s="201"/>
      <c r="VAQ7" s="201"/>
      <c r="VAR7" s="201"/>
      <c r="VAS7" s="201"/>
      <c r="VAT7" s="201"/>
      <c r="VAU7" s="201"/>
      <c r="VAV7" s="201"/>
      <c r="VAW7" s="201"/>
      <c r="VAX7" s="201"/>
      <c r="VAY7" s="201"/>
      <c r="VAZ7" s="201"/>
      <c r="VBA7" s="201"/>
      <c r="VBB7" s="201"/>
      <c r="VBC7" s="201"/>
      <c r="VBD7" s="201"/>
      <c r="VBE7" s="201"/>
      <c r="VBF7" s="201"/>
      <c r="VBG7" s="201"/>
      <c r="VBH7" s="201"/>
      <c r="VBI7" s="201"/>
      <c r="VBJ7" s="201"/>
      <c r="VBK7" s="201"/>
      <c r="VBL7" s="201"/>
      <c r="VBM7" s="201"/>
      <c r="VBN7" s="201"/>
      <c r="VBO7" s="201"/>
      <c r="VBP7" s="201"/>
      <c r="VBQ7" s="201"/>
      <c r="VBR7" s="201"/>
      <c r="VBS7" s="201"/>
      <c r="VBT7" s="201"/>
      <c r="VBU7" s="201"/>
      <c r="VBV7" s="201"/>
      <c r="VBW7" s="201"/>
      <c r="VBX7" s="201"/>
      <c r="VBY7" s="201"/>
      <c r="VBZ7" s="201"/>
      <c r="VCA7" s="201"/>
      <c r="VCB7" s="201"/>
      <c r="VCC7" s="201"/>
      <c r="VCD7" s="201"/>
      <c r="VCE7" s="201"/>
      <c r="VCF7" s="201"/>
      <c r="VCG7" s="201"/>
      <c r="VCH7" s="201"/>
      <c r="VCI7" s="201"/>
      <c r="VCJ7" s="201"/>
      <c r="VCK7" s="201"/>
      <c r="VCL7" s="201"/>
      <c r="VCM7" s="201"/>
      <c r="VCN7" s="201"/>
      <c r="VCO7" s="201"/>
      <c r="VCP7" s="201"/>
      <c r="VCQ7" s="201"/>
      <c r="VCR7" s="201"/>
      <c r="VCS7" s="201"/>
      <c r="VCT7" s="201"/>
      <c r="VCU7" s="201"/>
      <c r="VCV7" s="201"/>
      <c r="VCW7" s="201"/>
      <c r="VCX7" s="201"/>
      <c r="VCY7" s="201"/>
      <c r="VCZ7" s="201"/>
      <c r="VDA7" s="201"/>
      <c r="VDB7" s="201"/>
      <c r="VDC7" s="201"/>
      <c r="VDD7" s="201"/>
      <c r="VDE7" s="201"/>
      <c r="VDF7" s="201"/>
      <c r="VDG7" s="201"/>
      <c r="VDH7" s="201"/>
      <c r="VDI7" s="201"/>
      <c r="VDJ7" s="201"/>
      <c r="VDK7" s="201"/>
      <c r="VDL7" s="201"/>
      <c r="VDM7" s="201"/>
      <c r="VDN7" s="201"/>
      <c r="VDO7" s="201"/>
      <c r="VDP7" s="201"/>
      <c r="VDQ7" s="201"/>
      <c r="VDR7" s="201"/>
      <c r="VDS7" s="201"/>
      <c r="VDT7" s="201"/>
      <c r="VDU7" s="201"/>
      <c r="VDV7" s="201"/>
      <c r="VDW7" s="201"/>
      <c r="VDX7" s="201"/>
      <c r="VDY7" s="201"/>
      <c r="VDZ7" s="201"/>
      <c r="VEA7" s="201"/>
      <c r="VEB7" s="201"/>
      <c r="VEC7" s="201"/>
      <c r="VED7" s="201"/>
      <c r="VEE7" s="201"/>
      <c r="VEF7" s="201"/>
      <c r="VEG7" s="201"/>
      <c r="VEH7" s="201"/>
      <c r="VEI7" s="201"/>
      <c r="VEJ7" s="201"/>
      <c r="VEK7" s="201"/>
      <c r="VEL7" s="201"/>
      <c r="VEM7" s="201"/>
      <c r="VEN7" s="201"/>
      <c r="VEO7" s="201"/>
      <c r="VEP7" s="201"/>
      <c r="VEQ7" s="201"/>
      <c r="VER7" s="201"/>
      <c r="VES7" s="201"/>
      <c r="VET7" s="201"/>
      <c r="VEU7" s="201"/>
      <c r="VEV7" s="201"/>
      <c r="VEW7" s="201"/>
      <c r="VEX7" s="201"/>
      <c r="VEY7" s="201"/>
      <c r="VEZ7" s="201"/>
      <c r="VFA7" s="201"/>
      <c r="VFB7" s="201"/>
      <c r="VFC7" s="201"/>
      <c r="VFD7" s="201"/>
      <c r="VFE7" s="201"/>
      <c r="VFF7" s="201"/>
      <c r="VFG7" s="201"/>
      <c r="VFH7" s="201"/>
      <c r="VFI7" s="201"/>
      <c r="VFJ7" s="201"/>
      <c r="VFK7" s="201"/>
      <c r="VFL7" s="201"/>
      <c r="VFM7" s="201"/>
      <c r="VFN7" s="201"/>
      <c r="VFO7" s="201"/>
      <c r="VFP7" s="201"/>
      <c r="VFQ7" s="201"/>
      <c r="VFR7" s="201"/>
      <c r="VFS7" s="201"/>
      <c r="VFT7" s="201"/>
      <c r="VFU7" s="201"/>
      <c r="VFV7" s="201"/>
      <c r="VFW7" s="201"/>
      <c r="VFX7" s="201"/>
      <c r="VFY7" s="201"/>
      <c r="VFZ7" s="201"/>
      <c r="VGA7" s="201"/>
      <c r="VGB7" s="201"/>
      <c r="VGC7" s="201"/>
      <c r="VGD7" s="201"/>
      <c r="VGE7" s="201"/>
      <c r="VGF7" s="201"/>
      <c r="VGG7" s="201"/>
      <c r="VGH7" s="201"/>
      <c r="VGI7" s="201"/>
      <c r="VGJ7" s="201"/>
      <c r="VGK7" s="201"/>
      <c r="VGL7" s="201"/>
      <c r="VGM7" s="201"/>
      <c r="VGN7" s="201"/>
      <c r="VGO7" s="201"/>
      <c r="VGP7" s="201"/>
      <c r="VGQ7" s="201"/>
      <c r="VGR7" s="201"/>
      <c r="VGS7" s="201"/>
      <c r="VGT7" s="201"/>
      <c r="VGU7" s="201"/>
      <c r="VGV7" s="201"/>
      <c r="VGW7" s="201"/>
      <c r="VGX7" s="201"/>
      <c r="VGY7" s="201"/>
      <c r="VGZ7" s="201"/>
      <c r="VHA7" s="201"/>
      <c r="VHB7" s="201"/>
      <c r="VHC7" s="201"/>
      <c r="VHD7" s="201"/>
      <c r="VHE7" s="201"/>
      <c r="VHF7" s="201"/>
      <c r="VHG7" s="201"/>
      <c r="VHH7" s="201"/>
      <c r="VHI7" s="201"/>
      <c r="VHJ7" s="201"/>
      <c r="VHK7" s="201"/>
      <c r="VHL7" s="201"/>
      <c r="VHM7" s="201"/>
      <c r="VHN7" s="201"/>
      <c r="VHO7" s="201"/>
      <c r="VHP7" s="201"/>
      <c r="VHQ7" s="201"/>
      <c r="VHR7" s="201"/>
      <c r="VHS7" s="201"/>
      <c r="VHT7" s="201"/>
      <c r="VHU7" s="201"/>
      <c r="VHV7" s="201"/>
      <c r="VHW7" s="201"/>
      <c r="VHX7" s="201"/>
      <c r="VHY7" s="201"/>
      <c r="VHZ7" s="201"/>
      <c r="VIA7" s="201"/>
      <c r="VIB7" s="201"/>
      <c r="VIC7" s="201"/>
      <c r="VID7" s="201"/>
      <c r="VIE7" s="201"/>
      <c r="VIF7" s="201"/>
      <c r="VIG7" s="201"/>
      <c r="VIH7" s="201"/>
      <c r="VII7" s="201"/>
      <c r="VIJ7" s="201"/>
      <c r="VIK7" s="201"/>
      <c r="VIL7" s="201"/>
      <c r="VIM7" s="201"/>
      <c r="VIN7" s="201"/>
      <c r="VIO7" s="201"/>
      <c r="VIP7" s="201"/>
      <c r="VIQ7" s="201"/>
      <c r="VIR7" s="201"/>
      <c r="VIS7" s="201"/>
      <c r="VIT7" s="201"/>
      <c r="VIU7" s="201"/>
      <c r="VIV7" s="201"/>
      <c r="VIW7" s="201"/>
      <c r="VIX7" s="201"/>
      <c r="VIY7" s="201"/>
      <c r="VIZ7" s="201"/>
      <c r="VJA7" s="201"/>
      <c r="VJB7" s="201"/>
      <c r="VJC7" s="201"/>
      <c r="VJD7" s="201"/>
      <c r="VJE7" s="201"/>
      <c r="VJF7" s="201"/>
      <c r="VJG7" s="201"/>
      <c r="VJH7" s="201"/>
      <c r="VJI7" s="201"/>
      <c r="VJJ7" s="201"/>
      <c r="VJK7" s="201"/>
      <c r="VJL7" s="201"/>
      <c r="VJM7" s="201"/>
      <c r="VJN7" s="201"/>
      <c r="VJO7" s="201"/>
      <c r="VJP7" s="201"/>
      <c r="VJQ7" s="201"/>
      <c r="VJR7" s="201"/>
      <c r="VJS7" s="201"/>
      <c r="VJT7" s="201"/>
      <c r="VJU7" s="201"/>
      <c r="VJV7" s="201"/>
      <c r="VJW7" s="201"/>
      <c r="VJX7" s="201"/>
      <c r="VJY7" s="201"/>
      <c r="VJZ7" s="201"/>
      <c r="VKA7" s="201"/>
      <c r="VKB7" s="201"/>
      <c r="VKC7" s="201"/>
      <c r="VKD7" s="201"/>
      <c r="VKE7" s="201"/>
      <c r="VKF7" s="201"/>
      <c r="VKG7" s="201"/>
      <c r="VKH7" s="201"/>
      <c r="VKI7" s="201"/>
      <c r="VKJ7" s="201"/>
      <c r="VKK7" s="201"/>
      <c r="VKL7" s="201"/>
      <c r="VKM7" s="201"/>
      <c r="VKN7" s="201"/>
      <c r="VKO7" s="201"/>
      <c r="VKP7" s="201"/>
      <c r="VKQ7" s="201"/>
      <c r="VKR7" s="201"/>
      <c r="VKS7" s="201"/>
      <c r="VKT7" s="201"/>
      <c r="VKU7" s="201"/>
      <c r="VKV7" s="201"/>
      <c r="VKW7" s="201"/>
      <c r="VKX7" s="201"/>
      <c r="VKY7" s="201"/>
      <c r="VKZ7" s="201"/>
      <c r="VLA7" s="201"/>
      <c r="VLB7" s="201"/>
      <c r="VLC7" s="201"/>
      <c r="VLD7" s="201"/>
      <c r="VLE7" s="201"/>
      <c r="VLF7" s="201"/>
      <c r="VLG7" s="201"/>
      <c r="VLH7" s="201"/>
      <c r="VLI7" s="201"/>
      <c r="VLJ7" s="201"/>
      <c r="VLK7" s="201"/>
      <c r="VLL7" s="201"/>
      <c r="VLM7" s="201"/>
      <c r="VLN7" s="201"/>
      <c r="VLO7" s="201"/>
      <c r="VLP7" s="201"/>
      <c r="VLQ7" s="201"/>
      <c r="VLR7" s="201"/>
      <c r="VLS7" s="201"/>
      <c r="VLT7" s="201"/>
      <c r="VLU7" s="201"/>
      <c r="VLV7" s="201"/>
      <c r="VLW7" s="201"/>
      <c r="VLX7" s="201"/>
      <c r="VLY7" s="201"/>
      <c r="VLZ7" s="201"/>
      <c r="VMA7" s="201"/>
      <c r="VMB7" s="201"/>
      <c r="VMC7" s="201"/>
      <c r="VMD7" s="201"/>
      <c r="VME7" s="201"/>
      <c r="VMF7" s="201"/>
      <c r="VMG7" s="201"/>
      <c r="VMH7" s="201"/>
      <c r="VMI7" s="201"/>
      <c r="VMJ7" s="201"/>
      <c r="VMK7" s="201"/>
      <c r="VML7" s="201"/>
      <c r="VMM7" s="201"/>
      <c r="VMN7" s="201"/>
      <c r="VMO7" s="201"/>
      <c r="VMP7" s="201"/>
      <c r="VMQ7" s="201"/>
      <c r="VMR7" s="201"/>
      <c r="VMS7" s="201"/>
      <c r="VMT7" s="201"/>
      <c r="VMU7" s="201"/>
      <c r="VMV7" s="201"/>
      <c r="VMW7" s="201"/>
      <c r="VMX7" s="201"/>
      <c r="VMY7" s="201"/>
      <c r="VMZ7" s="201"/>
      <c r="VNA7" s="201"/>
      <c r="VNB7" s="201"/>
      <c r="VNC7" s="201"/>
      <c r="VND7" s="201"/>
      <c r="VNE7" s="201"/>
      <c r="VNF7" s="201"/>
      <c r="VNG7" s="201"/>
      <c r="VNH7" s="201"/>
      <c r="VNI7" s="201"/>
      <c r="VNJ7" s="201"/>
      <c r="VNK7" s="201"/>
      <c r="VNL7" s="201"/>
      <c r="VNM7" s="201"/>
      <c r="VNN7" s="201"/>
      <c r="VNO7" s="201"/>
      <c r="VNP7" s="201"/>
      <c r="VNQ7" s="201"/>
      <c r="VNR7" s="201"/>
      <c r="VNS7" s="201"/>
      <c r="VNT7" s="201"/>
      <c r="VNU7" s="201"/>
      <c r="VNV7" s="201"/>
      <c r="VNW7" s="201"/>
      <c r="VNX7" s="201"/>
      <c r="VNY7" s="201"/>
      <c r="VNZ7" s="201"/>
      <c r="VOA7" s="201"/>
      <c r="VOB7" s="201"/>
      <c r="VOC7" s="201"/>
      <c r="VOD7" s="201"/>
      <c r="VOE7" s="201"/>
      <c r="VOF7" s="201"/>
      <c r="VOG7" s="201"/>
      <c r="VOH7" s="201"/>
      <c r="VOI7" s="201"/>
      <c r="VOJ7" s="201"/>
      <c r="VOK7" s="201"/>
      <c r="VOL7" s="201"/>
      <c r="VOM7" s="201"/>
      <c r="VON7" s="201"/>
      <c r="VOO7" s="201"/>
      <c r="VOP7" s="201"/>
      <c r="VOQ7" s="201"/>
      <c r="VOR7" s="201"/>
      <c r="VOS7" s="201"/>
      <c r="VOT7" s="201"/>
      <c r="VOU7" s="201"/>
      <c r="VOV7" s="201"/>
      <c r="VOW7" s="201"/>
      <c r="VOX7" s="201"/>
      <c r="VOY7" s="201"/>
      <c r="VOZ7" s="201"/>
      <c r="VPA7" s="201"/>
      <c r="VPB7" s="201"/>
      <c r="VPC7" s="201"/>
      <c r="VPD7" s="201"/>
      <c r="VPE7" s="201"/>
      <c r="VPF7" s="201"/>
      <c r="VPG7" s="201"/>
      <c r="VPH7" s="201"/>
      <c r="VPI7" s="201"/>
      <c r="VPJ7" s="201"/>
      <c r="VPK7" s="201"/>
      <c r="VPL7" s="201"/>
      <c r="VPM7" s="201"/>
      <c r="VPN7" s="201"/>
      <c r="VPO7" s="201"/>
      <c r="VPP7" s="201"/>
      <c r="VPQ7" s="201"/>
      <c r="VPR7" s="201"/>
      <c r="VPS7" s="201"/>
      <c r="VPT7" s="201"/>
      <c r="VPU7" s="201"/>
      <c r="VPV7" s="201"/>
      <c r="VPW7" s="201"/>
      <c r="VPX7" s="201"/>
      <c r="VPY7" s="201"/>
      <c r="VPZ7" s="201"/>
      <c r="VQA7" s="201"/>
      <c r="VQB7" s="201"/>
      <c r="VQC7" s="201"/>
      <c r="VQD7" s="201"/>
      <c r="VQE7" s="201"/>
      <c r="VQF7" s="201"/>
      <c r="VQG7" s="201"/>
      <c r="VQH7" s="201"/>
      <c r="VQI7" s="201"/>
      <c r="VQJ7" s="201"/>
      <c r="VQK7" s="201"/>
      <c r="VQL7" s="201"/>
      <c r="VQM7" s="201"/>
      <c r="VQN7" s="201"/>
      <c r="VQO7" s="201"/>
      <c r="VQP7" s="201"/>
      <c r="VQQ7" s="201"/>
      <c r="VQR7" s="201"/>
      <c r="VQS7" s="201"/>
      <c r="VQT7" s="201"/>
      <c r="VQU7" s="201"/>
      <c r="VQV7" s="201"/>
      <c r="VQW7" s="201"/>
      <c r="VQX7" s="201"/>
      <c r="VQY7" s="201"/>
      <c r="VQZ7" s="201"/>
      <c r="VRA7" s="201"/>
      <c r="VRB7" s="201"/>
      <c r="VRC7" s="201"/>
      <c r="VRD7" s="201"/>
      <c r="VRE7" s="201"/>
      <c r="VRF7" s="201"/>
      <c r="VRG7" s="201"/>
      <c r="VRH7" s="201"/>
      <c r="VRI7" s="201"/>
      <c r="VRJ7" s="201"/>
      <c r="VRK7" s="201"/>
      <c r="VRL7" s="201"/>
      <c r="VRM7" s="201"/>
      <c r="VRN7" s="201"/>
      <c r="VRO7" s="201"/>
      <c r="VRP7" s="201"/>
      <c r="VRQ7" s="201"/>
      <c r="VRR7" s="201"/>
      <c r="VRS7" s="201"/>
      <c r="VRT7" s="201"/>
      <c r="VRU7" s="201"/>
      <c r="VRV7" s="201"/>
      <c r="VRW7" s="201"/>
      <c r="VRX7" s="201"/>
      <c r="VRY7" s="201"/>
      <c r="VRZ7" s="201"/>
      <c r="VSA7" s="201"/>
      <c r="VSB7" s="201"/>
      <c r="VSC7" s="201"/>
      <c r="VSD7" s="201"/>
      <c r="VSE7" s="201"/>
      <c r="VSF7" s="201"/>
      <c r="VSG7" s="201"/>
      <c r="VSH7" s="201"/>
      <c r="VSI7" s="201"/>
      <c r="VSJ7" s="201"/>
      <c r="VSK7" s="201"/>
      <c r="VSL7" s="201"/>
      <c r="VSM7" s="201"/>
      <c r="VSN7" s="201"/>
      <c r="VSO7" s="201"/>
      <c r="VSP7" s="201"/>
      <c r="VSQ7" s="201"/>
      <c r="VSR7" s="201"/>
      <c r="VSS7" s="201"/>
      <c r="VST7" s="201"/>
      <c r="VSU7" s="201"/>
      <c r="VSV7" s="201"/>
      <c r="VSW7" s="201"/>
      <c r="VSX7" s="201"/>
      <c r="VSY7" s="201"/>
      <c r="VSZ7" s="201"/>
      <c r="VTA7" s="201"/>
      <c r="VTB7" s="201"/>
      <c r="VTC7" s="201"/>
      <c r="VTD7" s="201"/>
      <c r="VTE7" s="201"/>
      <c r="VTF7" s="201"/>
      <c r="VTG7" s="201"/>
      <c r="VTH7" s="201"/>
      <c r="VTI7" s="201"/>
      <c r="VTJ7" s="201"/>
      <c r="VTK7" s="201"/>
      <c r="VTL7" s="201"/>
      <c r="VTM7" s="201"/>
      <c r="VTN7" s="201"/>
      <c r="VTO7" s="201"/>
      <c r="VTP7" s="201"/>
      <c r="VTQ7" s="201"/>
      <c r="VTR7" s="201"/>
      <c r="VTS7" s="201"/>
      <c r="VTT7" s="201"/>
      <c r="VTU7" s="201"/>
      <c r="VTV7" s="201"/>
      <c r="VTW7" s="201"/>
      <c r="VTX7" s="201"/>
      <c r="VTY7" s="201"/>
      <c r="VTZ7" s="201"/>
      <c r="VUA7" s="201"/>
      <c r="VUB7" s="201"/>
      <c r="VUC7" s="201"/>
      <c r="VUD7" s="201"/>
      <c r="VUE7" s="201"/>
      <c r="VUF7" s="201"/>
      <c r="VUG7" s="201"/>
      <c r="VUH7" s="201"/>
      <c r="VUI7" s="201"/>
      <c r="VUJ7" s="201"/>
      <c r="VUK7" s="201"/>
      <c r="VUL7" s="201"/>
      <c r="VUM7" s="201"/>
      <c r="VUN7" s="201"/>
      <c r="VUO7" s="201"/>
      <c r="VUP7" s="201"/>
      <c r="VUQ7" s="201"/>
      <c r="VUR7" s="201"/>
      <c r="VUS7" s="201"/>
      <c r="VUT7" s="201"/>
      <c r="VUU7" s="201"/>
      <c r="VUV7" s="201"/>
      <c r="VUW7" s="201"/>
      <c r="VUX7" s="201"/>
      <c r="VUY7" s="201"/>
      <c r="VUZ7" s="201"/>
      <c r="VVA7" s="201"/>
      <c r="VVB7" s="201"/>
      <c r="VVC7" s="201"/>
      <c r="VVD7" s="201"/>
      <c r="VVE7" s="201"/>
      <c r="VVF7" s="201"/>
      <c r="VVG7" s="201"/>
      <c r="VVH7" s="201"/>
      <c r="VVI7" s="201"/>
      <c r="VVJ7" s="201"/>
      <c r="VVK7" s="201"/>
      <c r="VVL7" s="201"/>
      <c r="VVM7" s="201"/>
      <c r="VVN7" s="201"/>
      <c r="VVO7" s="201"/>
      <c r="VVP7" s="201"/>
      <c r="VVQ7" s="201"/>
      <c r="VVR7" s="201"/>
      <c r="VVS7" s="201"/>
      <c r="VVT7" s="201"/>
      <c r="VVU7" s="201"/>
      <c r="VVV7" s="201"/>
      <c r="VVW7" s="201"/>
      <c r="VVX7" s="201"/>
      <c r="VVY7" s="201"/>
      <c r="VVZ7" s="201"/>
      <c r="VWA7" s="201"/>
      <c r="VWB7" s="201"/>
      <c r="VWC7" s="201"/>
      <c r="VWD7" s="201"/>
      <c r="VWE7" s="201"/>
      <c r="VWF7" s="201"/>
      <c r="VWG7" s="201"/>
      <c r="VWH7" s="201"/>
      <c r="VWI7" s="201"/>
      <c r="VWJ7" s="201"/>
      <c r="VWK7" s="201"/>
      <c r="VWL7" s="201"/>
      <c r="VWM7" s="201"/>
      <c r="VWN7" s="201"/>
      <c r="VWO7" s="201"/>
      <c r="VWP7" s="201"/>
      <c r="VWQ7" s="201"/>
      <c r="VWR7" s="201"/>
      <c r="VWS7" s="201"/>
      <c r="VWT7" s="201"/>
      <c r="VWU7" s="201"/>
      <c r="VWV7" s="201"/>
      <c r="VWW7" s="201"/>
      <c r="VWX7" s="201"/>
      <c r="VWY7" s="201"/>
      <c r="VWZ7" s="201"/>
      <c r="VXA7" s="201"/>
      <c r="VXB7" s="201"/>
      <c r="VXC7" s="201"/>
      <c r="VXD7" s="201"/>
      <c r="VXE7" s="201"/>
      <c r="VXF7" s="201"/>
      <c r="VXG7" s="201"/>
      <c r="VXH7" s="201"/>
      <c r="VXI7" s="201"/>
      <c r="VXJ7" s="201"/>
      <c r="VXK7" s="201"/>
      <c r="VXL7" s="201"/>
      <c r="VXM7" s="201"/>
      <c r="VXN7" s="201"/>
      <c r="VXO7" s="201"/>
      <c r="VXP7" s="201"/>
      <c r="VXQ7" s="201"/>
      <c r="VXR7" s="201"/>
      <c r="VXS7" s="201"/>
      <c r="VXT7" s="201"/>
      <c r="VXU7" s="201"/>
      <c r="VXV7" s="201"/>
      <c r="VXW7" s="201"/>
      <c r="VXX7" s="201"/>
      <c r="VXY7" s="201"/>
      <c r="VXZ7" s="201"/>
      <c r="VYA7" s="201"/>
      <c r="VYB7" s="201"/>
      <c r="VYC7" s="201"/>
      <c r="VYD7" s="201"/>
      <c r="VYE7" s="201"/>
      <c r="VYF7" s="201"/>
      <c r="VYG7" s="201"/>
      <c r="VYH7" s="201"/>
      <c r="VYI7" s="201"/>
      <c r="VYJ7" s="201"/>
      <c r="VYK7" s="201"/>
      <c r="VYL7" s="201"/>
      <c r="VYM7" s="201"/>
      <c r="VYN7" s="201"/>
      <c r="VYO7" s="201"/>
      <c r="VYP7" s="201"/>
      <c r="VYQ7" s="201"/>
      <c r="VYR7" s="201"/>
      <c r="VYS7" s="201"/>
      <c r="VYT7" s="201"/>
      <c r="VYU7" s="201"/>
      <c r="VYV7" s="201"/>
      <c r="VYW7" s="201"/>
      <c r="VYX7" s="201"/>
      <c r="VYY7" s="201"/>
      <c r="VYZ7" s="201"/>
      <c r="VZA7" s="201"/>
      <c r="VZB7" s="201"/>
      <c r="VZC7" s="201"/>
      <c r="VZD7" s="201"/>
      <c r="VZE7" s="201"/>
      <c r="VZF7" s="201"/>
      <c r="VZG7" s="201"/>
      <c r="VZH7" s="201"/>
      <c r="VZI7" s="201"/>
      <c r="VZJ7" s="201"/>
      <c r="VZK7" s="201"/>
      <c r="VZL7" s="201"/>
      <c r="VZM7" s="201"/>
      <c r="VZN7" s="201"/>
      <c r="VZO7" s="201"/>
      <c r="VZP7" s="201"/>
      <c r="VZQ7" s="201"/>
      <c r="VZR7" s="201"/>
      <c r="VZS7" s="201"/>
      <c r="VZT7" s="201"/>
      <c r="VZU7" s="201"/>
      <c r="VZV7" s="201"/>
      <c r="VZW7" s="201"/>
      <c r="VZX7" s="201"/>
      <c r="VZY7" s="201"/>
      <c r="VZZ7" s="201"/>
      <c r="WAA7" s="201"/>
      <c r="WAB7" s="201"/>
      <c r="WAC7" s="201"/>
      <c r="WAD7" s="201"/>
      <c r="WAE7" s="201"/>
      <c r="WAF7" s="201"/>
      <c r="WAG7" s="201"/>
      <c r="WAH7" s="201"/>
      <c r="WAI7" s="201"/>
      <c r="WAJ7" s="201"/>
      <c r="WAK7" s="201"/>
      <c r="WAL7" s="201"/>
      <c r="WAM7" s="201"/>
      <c r="WAN7" s="201"/>
      <c r="WAO7" s="201"/>
      <c r="WAP7" s="201"/>
      <c r="WAQ7" s="201"/>
      <c r="WAR7" s="201"/>
      <c r="WAS7" s="201"/>
      <c r="WAT7" s="201"/>
      <c r="WAU7" s="201"/>
      <c r="WAV7" s="201"/>
      <c r="WAW7" s="201"/>
      <c r="WAX7" s="201"/>
      <c r="WAY7" s="201"/>
      <c r="WAZ7" s="201"/>
      <c r="WBA7" s="201"/>
      <c r="WBB7" s="201"/>
      <c r="WBC7" s="201"/>
      <c r="WBD7" s="201"/>
      <c r="WBE7" s="201"/>
      <c r="WBF7" s="201"/>
      <c r="WBG7" s="201"/>
      <c r="WBH7" s="201"/>
      <c r="WBI7" s="201"/>
      <c r="WBJ7" s="201"/>
      <c r="WBK7" s="201"/>
      <c r="WBL7" s="201"/>
      <c r="WBM7" s="201"/>
      <c r="WBN7" s="201"/>
      <c r="WBO7" s="201"/>
      <c r="WBP7" s="201"/>
      <c r="WBQ7" s="201"/>
      <c r="WBR7" s="201"/>
      <c r="WBS7" s="201"/>
      <c r="WBT7" s="201"/>
      <c r="WBU7" s="201"/>
      <c r="WBV7" s="201"/>
      <c r="WBW7" s="201"/>
      <c r="WBX7" s="201"/>
      <c r="WBY7" s="201"/>
      <c r="WBZ7" s="201"/>
      <c r="WCA7" s="201"/>
      <c r="WCB7" s="201"/>
      <c r="WCC7" s="201"/>
      <c r="WCD7" s="201"/>
      <c r="WCE7" s="201"/>
      <c r="WCF7" s="201"/>
      <c r="WCG7" s="201"/>
      <c r="WCH7" s="201"/>
      <c r="WCI7" s="201"/>
      <c r="WCJ7" s="201"/>
      <c r="WCK7" s="201"/>
      <c r="WCL7" s="201"/>
      <c r="WCM7" s="201"/>
      <c r="WCN7" s="201"/>
      <c r="WCO7" s="201"/>
      <c r="WCP7" s="201"/>
      <c r="WCQ7" s="201"/>
      <c r="WCR7" s="201"/>
      <c r="WCS7" s="201"/>
      <c r="WCT7" s="201"/>
      <c r="WCU7" s="201"/>
      <c r="WCV7" s="201"/>
      <c r="WCW7" s="201"/>
      <c r="WCX7" s="201"/>
      <c r="WCY7" s="201"/>
      <c r="WCZ7" s="201"/>
      <c r="WDA7" s="201"/>
      <c r="WDB7" s="201"/>
      <c r="WDC7" s="201"/>
      <c r="WDD7" s="201"/>
      <c r="WDE7" s="201"/>
      <c r="WDF7" s="201"/>
      <c r="WDG7" s="201"/>
      <c r="WDH7" s="201"/>
      <c r="WDI7" s="201"/>
      <c r="WDJ7" s="201"/>
      <c r="WDK7" s="201"/>
      <c r="WDL7" s="201"/>
      <c r="WDM7" s="201"/>
      <c r="WDN7" s="201"/>
      <c r="WDO7" s="201"/>
      <c r="WDP7" s="201"/>
      <c r="WDQ7" s="201"/>
      <c r="WDR7" s="201"/>
      <c r="WDS7" s="201"/>
      <c r="WDT7" s="201"/>
      <c r="WDU7" s="201"/>
      <c r="WDV7" s="201"/>
      <c r="WDW7" s="201"/>
      <c r="WDX7" s="201"/>
      <c r="WDY7" s="201"/>
      <c r="WDZ7" s="201"/>
      <c r="WEA7" s="201"/>
      <c r="WEB7" s="201"/>
      <c r="WEC7" s="201"/>
      <c r="WED7" s="201"/>
      <c r="WEE7" s="201"/>
      <c r="WEF7" s="201"/>
      <c r="WEG7" s="201"/>
      <c r="WEH7" s="201"/>
      <c r="WEI7" s="201"/>
      <c r="WEJ7" s="201"/>
      <c r="WEK7" s="201"/>
      <c r="WEL7" s="201"/>
      <c r="WEM7" s="201"/>
      <c r="WEN7" s="201"/>
      <c r="WEO7" s="201"/>
      <c r="WEP7" s="201"/>
      <c r="WEQ7" s="201"/>
      <c r="WER7" s="201"/>
      <c r="WES7" s="201"/>
      <c r="WET7" s="201"/>
      <c r="WEU7" s="201"/>
      <c r="WEV7" s="201"/>
      <c r="WEW7" s="201"/>
      <c r="WEX7" s="201"/>
      <c r="WEY7" s="201"/>
      <c r="WEZ7" s="201"/>
      <c r="WFA7" s="201"/>
      <c r="WFB7" s="201"/>
      <c r="WFC7" s="201"/>
      <c r="WFD7" s="201"/>
      <c r="WFE7" s="201"/>
      <c r="WFF7" s="201"/>
      <c r="WFG7" s="201"/>
      <c r="WFH7" s="201"/>
      <c r="WFI7" s="201"/>
      <c r="WFJ7" s="201"/>
      <c r="WFK7" s="201"/>
      <c r="WFL7" s="201"/>
      <c r="WFM7" s="201"/>
      <c r="WFN7" s="201"/>
      <c r="WFO7" s="201"/>
      <c r="WFP7" s="201"/>
      <c r="WFQ7" s="201"/>
      <c r="WFR7" s="201"/>
      <c r="WFS7" s="201"/>
      <c r="WFT7" s="201"/>
      <c r="WFU7" s="201"/>
      <c r="WFV7" s="201"/>
      <c r="WFW7" s="201"/>
      <c r="WFX7" s="201"/>
      <c r="WFY7" s="201"/>
      <c r="WFZ7" s="201"/>
      <c r="WGA7" s="201"/>
      <c r="WGB7" s="201"/>
      <c r="WGC7" s="201"/>
      <c r="WGD7" s="201"/>
      <c r="WGE7" s="201"/>
      <c r="WGF7" s="201"/>
      <c r="WGG7" s="201"/>
      <c r="WGH7" s="201"/>
      <c r="WGI7" s="201"/>
      <c r="WGJ7" s="201"/>
      <c r="WGK7" s="201"/>
      <c r="WGL7" s="201"/>
      <c r="WGM7" s="201"/>
      <c r="WGN7" s="201"/>
      <c r="WGO7" s="201"/>
      <c r="WGP7" s="201"/>
      <c r="WGQ7" s="201"/>
      <c r="WGR7" s="201"/>
      <c r="WGS7" s="201"/>
      <c r="WGT7" s="201"/>
      <c r="WGU7" s="201"/>
      <c r="WGV7" s="201"/>
      <c r="WGW7" s="201"/>
      <c r="WGX7" s="201"/>
      <c r="WGY7" s="201"/>
      <c r="WGZ7" s="201"/>
      <c r="WHA7" s="201"/>
      <c r="WHB7" s="201"/>
      <c r="WHC7" s="201"/>
      <c r="WHD7" s="201"/>
      <c r="WHE7" s="201"/>
      <c r="WHF7" s="201"/>
      <c r="WHG7" s="201"/>
      <c r="WHH7" s="201"/>
      <c r="WHI7" s="201"/>
      <c r="WHJ7" s="201"/>
      <c r="WHK7" s="201"/>
      <c r="WHL7" s="201"/>
      <c r="WHM7" s="201"/>
      <c r="WHN7" s="201"/>
      <c r="WHO7" s="201"/>
      <c r="WHP7" s="201"/>
      <c r="WHQ7" s="201"/>
      <c r="WHR7" s="201"/>
      <c r="WHS7" s="201"/>
      <c r="WHT7" s="201"/>
      <c r="WHU7" s="201"/>
      <c r="WHV7" s="201"/>
      <c r="WHW7" s="201"/>
      <c r="WHX7" s="201"/>
      <c r="WHY7" s="201"/>
      <c r="WHZ7" s="201"/>
      <c r="WIA7" s="201"/>
      <c r="WIB7" s="201"/>
      <c r="WIC7" s="201"/>
      <c r="WID7" s="201"/>
      <c r="WIE7" s="201"/>
      <c r="WIF7" s="201"/>
      <c r="WIG7" s="201"/>
      <c r="WIH7" s="201"/>
      <c r="WII7" s="201"/>
      <c r="WIJ7" s="201"/>
      <c r="WIK7" s="201"/>
      <c r="WIL7" s="201"/>
      <c r="WIM7" s="201"/>
      <c r="WIN7" s="201"/>
      <c r="WIO7" s="201"/>
      <c r="WIP7" s="201"/>
      <c r="WIQ7" s="201"/>
      <c r="WIR7" s="201"/>
      <c r="WIS7" s="201"/>
      <c r="WIT7" s="201"/>
      <c r="WIU7" s="201"/>
      <c r="WIV7" s="201"/>
      <c r="WIW7" s="201"/>
      <c r="WIX7" s="201"/>
      <c r="WIY7" s="201"/>
      <c r="WIZ7" s="201"/>
      <c r="WJA7" s="201"/>
      <c r="WJB7" s="201"/>
      <c r="WJC7" s="201"/>
      <c r="WJD7" s="201"/>
      <c r="WJE7" s="201"/>
      <c r="WJF7" s="201"/>
      <c r="WJG7" s="201"/>
      <c r="WJH7" s="201"/>
      <c r="WJI7" s="201"/>
      <c r="WJJ7" s="201"/>
      <c r="WJK7" s="201"/>
      <c r="WJL7" s="201"/>
      <c r="WJM7" s="201"/>
      <c r="WJN7" s="201"/>
      <c r="WJO7" s="201"/>
      <c r="WJP7" s="201"/>
      <c r="WJQ7" s="201"/>
      <c r="WJR7" s="201"/>
      <c r="WJS7" s="201"/>
      <c r="WJT7" s="201"/>
      <c r="WJU7" s="201"/>
      <c r="WJV7" s="201"/>
      <c r="WJW7" s="201"/>
      <c r="WJX7" s="201"/>
      <c r="WJY7" s="201"/>
      <c r="WJZ7" s="201"/>
      <c r="WKA7" s="201"/>
      <c r="WKB7" s="201"/>
      <c r="WKC7" s="201"/>
      <c r="WKD7" s="201"/>
      <c r="WKE7" s="201"/>
      <c r="WKF7" s="201"/>
      <c r="WKG7" s="201"/>
      <c r="WKH7" s="201"/>
      <c r="WKI7" s="201"/>
      <c r="WKJ7" s="201"/>
      <c r="WKK7" s="201"/>
      <c r="WKL7" s="201"/>
      <c r="WKM7" s="201"/>
      <c r="WKN7" s="201"/>
      <c r="WKO7" s="201"/>
      <c r="WKP7" s="201"/>
      <c r="WKQ7" s="201"/>
      <c r="WKR7" s="201"/>
      <c r="WKS7" s="201"/>
      <c r="WKT7" s="201"/>
      <c r="WKU7" s="201"/>
      <c r="WKV7" s="201"/>
      <c r="WKW7" s="201"/>
      <c r="WKX7" s="201"/>
      <c r="WKY7" s="201"/>
      <c r="WKZ7" s="201"/>
      <c r="WLA7" s="201"/>
      <c r="WLB7" s="201"/>
      <c r="WLC7" s="201"/>
      <c r="WLD7" s="201"/>
      <c r="WLE7" s="201"/>
      <c r="WLF7" s="201"/>
      <c r="WLG7" s="201"/>
      <c r="WLH7" s="201"/>
      <c r="WLI7" s="201"/>
      <c r="WLJ7" s="201"/>
      <c r="WLK7" s="201"/>
      <c r="WLL7" s="201"/>
      <c r="WLM7" s="201"/>
      <c r="WLN7" s="201"/>
      <c r="WLO7" s="201"/>
      <c r="WLP7" s="201"/>
      <c r="WLQ7" s="201"/>
      <c r="WLR7" s="201"/>
      <c r="WLS7" s="201"/>
      <c r="WLT7" s="201"/>
      <c r="WLU7" s="201"/>
      <c r="WLV7" s="201"/>
      <c r="WLW7" s="201"/>
      <c r="WLX7" s="201"/>
      <c r="WLY7" s="201"/>
      <c r="WLZ7" s="201"/>
      <c r="WMA7" s="201"/>
      <c r="WMB7" s="201"/>
      <c r="WMC7" s="201"/>
      <c r="WMD7" s="201"/>
      <c r="WME7" s="201"/>
      <c r="WMF7" s="201"/>
      <c r="WMG7" s="201"/>
      <c r="WMH7" s="201"/>
      <c r="WMI7" s="201"/>
      <c r="WMJ7" s="201"/>
      <c r="WMK7" s="201"/>
      <c r="WML7" s="201"/>
      <c r="WMM7" s="201"/>
      <c r="WMN7" s="201"/>
      <c r="WMO7" s="201"/>
      <c r="WMP7" s="201"/>
      <c r="WMQ7" s="201"/>
      <c r="WMR7" s="201"/>
      <c r="WMS7" s="201"/>
      <c r="WMT7" s="201"/>
      <c r="WMU7" s="201"/>
      <c r="WMV7" s="201"/>
      <c r="WMW7" s="201"/>
      <c r="WMX7" s="201"/>
      <c r="WMY7" s="201"/>
      <c r="WMZ7" s="201"/>
      <c r="WNA7" s="201"/>
      <c r="WNB7" s="201"/>
      <c r="WNC7" s="201"/>
      <c r="WND7" s="201"/>
      <c r="WNE7" s="201"/>
      <c r="WNF7" s="201"/>
      <c r="WNG7" s="201"/>
      <c r="WNH7" s="201"/>
      <c r="WNI7" s="201"/>
      <c r="WNJ7" s="201"/>
      <c r="WNK7" s="201"/>
      <c r="WNL7" s="201"/>
      <c r="WNM7" s="201"/>
      <c r="WNN7" s="201"/>
      <c r="WNO7" s="201"/>
      <c r="WNP7" s="201"/>
      <c r="WNQ7" s="201"/>
      <c r="WNR7" s="201"/>
      <c r="WNS7" s="201"/>
      <c r="WNT7" s="201"/>
      <c r="WNU7" s="201"/>
      <c r="WNV7" s="201"/>
      <c r="WNW7" s="201"/>
      <c r="WNX7" s="201"/>
      <c r="WNY7" s="201"/>
      <c r="WNZ7" s="201"/>
      <c r="WOA7" s="201"/>
      <c r="WOB7" s="201"/>
      <c r="WOC7" s="201"/>
      <c r="WOD7" s="201"/>
      <c r="WOE7" s="201"/>
      <c r="WOF7" s="201"/>
      <c r="WOG7" s="201"/>
      <c r="WOH7" s="201"/>
      <c r="WOI7" s="201"/>
      <c r="WOJ7" s="201"/>
      <c r="WOK7" s="201"/>
      <c r="WOL7" s="201"/>
      <c r="WOM7" s="201"/>
      <c r="WON7" s="201"/>
      <c r="WOO7" s="201"/>
      <c r="WOP7" s="201"/>
      <c r="WOQ7" s="201"/>
      <c r="WOR7" s="201"/>
      <c r="WOS7" s="201"/>
      <c r="WOT7" s="201"/>
      <c r="WOU7" s="201"/>
      <c r="WOV7" s="201"/>
      <c r="WOW7" s="201"/>
      <c r="WOX7" s="201"/>
      <c r="WOY7" s="201"/>
      <c r="WOZ7" s="201"/>
      <c r="WPA7" s="201"/>
      <c r="WPB7" s="201"/>
      <c r="WPC7" s="201"/>
      <c r="WPD7" s="201"/>
      <c r="WPE7" s="201"/>
      <c r="WPF7" s="201"/>
      <c r="WPG7" s="201"/>
      <c r="WPH7" s="201"/>
      <c r="WPI7" s="201"/>
      <c r="WPJ7" s="201"/>
      <c r="WPK7" s="201"/>
      <c r="WPL7" s="201"/>
      <c r="WPM7" s="201"/>
      <c r="WPN7" s="201"/>
      <c r="WPO7" s="201"/>
      <c r="WPP7" s="201"/>
      <c r="WPQ7" s="201"/>
      <c r="WPR7" s="201"/>
      <c r="WPS7" s="201"/>
      <c r="WPT7" s="201"/>
      <c r="WPU7" s="201"/>
      <c r="WPV7" s="201"/>
      <c r="WPW7" s="201"/>
      <c r="WPX7" s="201"/>
      <c r="WPY7" s="201"/>
      <c r="WPZ7" s="201"/>
      <c r="WQA7" s="201"/>
      <c r="WQB7" s="201"/>
      <c r="WQC7" s="201"/>
      <c r="WQD7" s="201"/>
      <c r="WQE7" s="201"/>
      <c r="WQF7" s="201"/>
      <c r="WQG7" s="201"/>
      <c r="WQH7" s="201"/>
      <c r="WQI7" s="201"/>
      <c r="WQJ7" s="201"/>
      <c r="WQK7" s="201"/>
      <c r="WQL7" s="201"/>
      <c r="WQM7" s="201"/>
      <c r="WQN7" s="201"/>
      <c r="WQO7" s="201"/>
      <c r="WQP7" s="201"/>
      <c r="WQQ7" s="201"/>
      <c r="WQR7" s="201"/>
      <c r="WQS7" s="201"/>
      <c r="WQT7" s="201"/>
      <c r="WQU7" s="201"/>
      <c r="WQV7" s="201"/>
      <c r="WQW7" s="201"/>
      <c r="WQX7" s="201"/>
      <c r="WQY7" s="201"/>
      <c r="WQZ7" s="201"/>
      <c r="WRA7" s="201"/>
      <c r="WRB7" s="201"/>
      <c r="WRC7" s="201"/>
      <c r="WRD7" s="201"/>
      <c r="WRE7" s="201"/>
      <c r="WRF7" s="201"/>
      <c r="WRG7" s="201"/>
      <c r="WRH7" s="201"/>
      <c r="WRI7" s="201"/>
      <c r="WRJ7" s="201"/>
      <c r="WRK7" s="201"/>
      <c r="WRL7" s="201"/>
      <c r="WRM7" s="201"/>
      <c r="WRN7" s="201"/>
      <c r="WRO7" s="201"/>
      <c r="WRP7" s="201"/>
      <c r="WRQ7" s="201"/>
      <c r="WRR7" s="201"/>
      <c r="WRS7" s="201"/>
      <c r="WRT7" s="201"/>
      <c r="WRU7" s="201"/>
      <c r="WRV7" s="201"/>
      <c r="WRW7" s="201"/>
      <c r="WRX7" s="201"/>
      <c r="WRY7" s="201"/>
      <c r="WRZ7" s="201"/>
      <c r="WSA7" s="201"/>
      <c r="WSB7" s="201"/>
      <c r="WSC7" s="201"/>
      <c r="WSD7" s="201"/>
      <c r="WSE7" s="201"/>
      <c r="WSF7" s="201"/>
      <c r="WSG7" s="201"/>
      <c r="WSH7" s="201"/>
      <c r="WSI7" s="201"/>
      <c r="WSJ7" s="201"/>
      <c r="WSK7" s="201"/>
      <c r="WSL7" s="201"/>
      <c r="WSM7" s="201"/>
      <c r="WSN7" s="201"/>
      <c r="WSO7" s="201"/>
      <c r="WSP7" s="201"/>
      <c r="WSQ7" s="201"/>
      <c r="WSR7" s="201"/>
      <c r="WSS7" s="201"/>
      <c r="WST7" s="201"/>
      <c r="WSU7" s="201"/>
      <c r="WSV7" s="201"/>
      <c r="WSW7" s="201"/>
      <c r="WSX7" s="201"/>
      <c r="WSY7" s="201"/>
      <c r="WSZ7" s="201"/>
      <c r="WTA7" s="201"/>
      <c r="WTB7" s="201"/>
      <c r="WTC7" s="201"/>
      <c r="WTD7" s="201"/>
      <c r="WTE7" s="201"/>
      <c r="WTF7" s="201"/>
      <c r="WTG7" s="201"/>
      <c r="WTH7" s="201"/>
      <c r="WTI7" s="201"/>
      <c r="WTJ7" s="201"/>
      <c r="WTK7" s="201"/>
      <c r="WTL7" s="201"/>
      <c r="WTM7" s="201"/>
      <c r="WTN7" s="201"/>
      <c r="WTO7" s="201"/>
      <c r="WTP7" s="201"/>
      <c r="WTQ7" s="201"/>
      <c r="WTR7" s="201"/>
      <c r="WTS7" s="201"/>
      <c r="WTT7" s="201"/>
      <c r="WTU7" s="201"/>
      <c r="WTV7" s="201"/>
      <c r="WTW7" s="201"/>
      <c r="WTX7" s="201"/>
      <c r="WTY7" s="201"/>
      <c r="WTZ7" s="201"/>
      <c r="WUA7" s="201"/>
      <c r="WUB7" s="201"/>
      <c r="WUC7" s="201"/>
      <c r="WUD7" s="201"/>
      <c r="WUE7" s="201"/>
      <c r="WUF7" s="201"/>
      <c r="WUG7" s="201"/>
      <c r="WUH7" s="201"/>
      <c r="WUI7" s="201"/>
      <c r="WUJ7" s="201"/>
      <c r="WUK7" s="201"/>
      <c r="WUL7" s="201"/>
      <c r="WUM7" s="201"/>
      <c r="WUN7" s="201"/>
      <c r="WUO7" s="201"/>
      <c r="WUP7" s="201"/>
      <c r="WUQ7" s="201"/>
      <c r="WUR7" s="201"/>
      <c r="WUS7" s="201"/>
      <c r="WUT7" s="201"/>
      <c r="WUU7" s="201"/>
      <c r="WUV7" s="201"/>
      <c r="WUW7" s="201"/>
      <c r="WUX7" s="201"/>
      <c r="WUY7" s="201"/>
      <c r="WUZ7" s="201"/>
      <c r="WVA7" s="201"/>
      <c r="WVB7" s="201"/>
      <c r="WVC7" s="201"/>
      <c r="WVD7" s="201"/>
      <c r="WVE7" s="201"/>
      <c r="WVF7" s="201"/>
      <c r="WVG7" s="201"/>
      <c r="WVH7" s="201"/>
      <c r="WVI7" s="201"/>
      <c r="WVJ7" s="201"/>
      <c r="WVK7" s="201"/>
      <c r="WVL7" s="201"/>
      <c r="WVM7" s="201"/>
      <c r="WVN7" s="201"/>
      <c r="WVO7" s="201"/>
      <c r="WVP7" s="201"/>
      <c r="WVQ7" s="201"/>
      <c r="WVR7" s="201"/>
      <c r="WVS7" s="201"/>
      <c r="WVT7" s="201"/>
      <c r="WVU7" s="201"/>
      <c r="WVV7" s="201"/>
      <c r="WVW7" s="201"/>
      <c r="WVX7" s="201"/>
      <c r="WVY7" s="201"/>
      <c r="WVZ7" s="201"/>
      <c r="WWA7" s="201"/>
      <c r="WWB7" s="201"/>
      <c r="WWC7" s="201"/>
      <c r="WWD7" s="201"/>
      <c r="WWE7" s="201"/>
      <c r="WWF7" s="201"/>
      <c r="WWG7" s="201"/>
      <c r="WWH7" s="201"/>
      <c r="WWI7" s="201"/>
      <c r="WWJ7" s="201"/>
      <c r="WWK7" s="201"/>
      <c r="WWL7" s="201"/>
      <c r="WWM7" s="201"/>
      <c r="WWN7" s="201"/>
      <c r="WWO7" s="201"/>
      <c r="WWP7" s="201"/>
      <c r="WWQ7" s="201"/>
      <c r="WWR7" s="201"/>
      <c r="WWS7" s="201"/>
      <c r="WWT7" s="201"/>
      <c r="WWU7" s="201"/>
      <c r="WWV7" s="201"/>
      <c r="WWW7" s="201"/>
      <c r="WWX7" s="201"/>
      <c r="WWY7" s="201"/>
      <c r="WWZ7" s="201"/>
      <c r="WXA7" s="201"/>
      <c r="WXB7" s="201"/>
      <c r="WXC7" s="201"/>
      <c r="WXD7" s="201"/>
      <c r="WXE7" s="201"/>
      <c r="WXF7" s="201"/>
      <c r="WXG7" s="201"/>
      <c r="WXH7" s="201"/>
      <c r="WXI7" s="201"/>
      <c r="WXJ7" s="201"/>
      <c r="WXK7" s="201"/>
      <c r="WXL7" s="201"/>
      <c r="WXM7" s="201"/>
      <c r="WXN7" s="201"/>
      <c r="WXO7" s="201"/>
      <c r="WXP7" s="201"/>
      <c r="WXQ7" s="201"/>
      <c r="WXR7" s="201"/>
      <c r="WXS7" s="201"/>
      <c r="WXT7" s="201"/>
      <c r="WXU7" s="201"/>
      <c r="WXV7" s="201"/>
      <c r="WXW7" s="201"/>
      <c r="WXX7" s="201"/>
      <c r="WXY7" s="201"/>
      <c r="WXZ7" s="201"/>
      <c r="WYA7" s="201"/>
      <c r="WYB7" s="201"/>
      <c r="WYC7" s="201"/>
      <c r="WYD7" s="201"/>
      <c r="WYE7" s="201"/>
      <c r="WYF7" s="201"/>
      <c r="WYG7" s="201"/>
      <c r="WYH7" s="201"/>
      <c r="WYI7" s="201"/>
      <c r="WYJ7" s="201"/>
      <c r="WYK7" s="201"/>
      <c r="WYL7" s="201"/>
      <c r="WYM7" s="201"/>
      <c r="WYN7" s="201"/>
      <c r="WYO7" s="201"/>
      <c r="WYP7" s="201"/>
      <c r="WYQ7" s="201"/>
      <c r="WYR7" s="201"/>
      <c r="WYS7" s="201"/>
      <c r="WYT7" s="201"/>
      <c r="WYU7" s="201"/>
      <c r="WYV7" s="201"/>
      <c r="WYW7" s="201"/>
      <c r="WYX7" s="201"/>
      <c r="WYY7" s="201"/>
      <c r="WYZ7" s="201"/>
      <c r="WZA7" s="201"/>
      <c r="WZB7" s="201"/>
      <c r="WZC7" s="201"/>
      <c r="WZD7" s="201"/>
      <c r="WZE7" s="201"/>
      <c r="WZF7" s="201"/>
      <c r="WZG7" s="201"/>
      <c r="WZH7" s="201"/>
      <c r="WZI7" s="201"/>
      <c r="WZJ7" s="201"/>
      <c r="WZK7" s="201"/>
      <c r="WZL7" s="201"/>
      <c r="WZM7" s="201"/>
      <c r="WZN7" s="201"/>
      <c r="WZO7" s="201"/>
      <c r="WZP7" s="201"/>
      <c r="WZQ7" s="201"/>
      <c r="WZR7" s="201"/>
      <c r="WZS7" s="201"/>
      <c r="WZT7" s="201"/>
      <c r="WZU7" s="201"/>
      <c r="WZV7" s="201"/>
      <c r="WZW7" s="201"/>
      <c r="WZX7" s="201"/>
      <c r="WZY7" s="201"/>
      <c r="WZZ7" s="201"/>
      <c r="XAA7" s="201"/>
      <c r="XAB7" s="201"/>
      <c r="XAC7" s="201"/>
      <c r="XAD7" s="201"/>
      <c r="XAE7" s="201"/>
      <c r="XAF7" s="201"/>
      <c r="XAG7" s="201"/>
      <c r="XAH7" s="201"/>
      <c r="XAI7" s="201"/>
      <c r="XAJ7" s="201"/>
      <c r="XAK7" s="201"/>
      <c r="XAL7" s="201"/>
      <c r="XAM7" s="201"/>
      <c r="XAN7" s="201"/>
      <c r="XAO7" s="201"/>
      <c r="XAP7" s="201"/>
      <c r="XAQ7" s="201"/>
      <c r="XAR7" s="201"/>
      <c r="XAS7" s="201"/>
      <c r="XAT7" s="201"/>
      <c r="XAU7" s="201"/>
      <c r="XAV7" s="201"/>
      <c r="XAW7" s="201"/>
      <c r="XAX7" s="201"/>
      <c r="XAY7" s="201"/>
      <c r="XAZ7" s="201"/>
      <c r="XBA7" s="201"/>
      <c r="XBB7" s="201"/>
      <c r="XBC7" s="201"/>
      <c r="XBD7" s="201"/>
      <c r="XBE7" s="201"/>
      <c r="XBF7" s="201"/>
      <c r="XBG7" s="201"/>
      <c r="XBH7" s="201"/>
      <c r="XBI7" s="201"/>
      <c r="XBJ7" s="201"/>
      <c r="XBK7" s="201"/>
      <c r="XBL7" s="201"/>
      <c r="XBM7" s="201"/>
      <c r="XBN7" s="201"/>
      <c r="XBO7" s="201"/>
      <c r="XBP7" s="201"/>
      <c r="XBQ7" s="201"/>
      <c r="XBR7" s="201"/>
      <c r="XBS7" s="201"/>
      <c r="XBT7" s="201"/>
      <c r="XBU7" s="201"/>
      <c r="XBV7" s="201"/>
      <c r="XBW7" s="201"/>
      <c r="XBX7" s="201"/>
      <c r="XBY7" s="201"/>
      <c r="XBZ7" s="201"/>
      <c r="XCA7" s="201"/>
      <c r="XCB7" s="201"/>
      <c r="XCC7" s="201"/>
      <c r="XCD7" s="201"/>
      <c r="XCE7" s="201"/>
      <c r="XCF7" s="201"/>
      <c r="XCG7" s="201"/>
      <c r="XCH7" s="201"/>
      <c r="XCI7" s="201"/>
      <c r="XCJ7" s="201"/>
      <c r="XCK7" s="201"/>
      <c r="XCL7" s="201"/>
      <c r="XCM7" s="201"/>
      <c r="XCN7" s="201"/>
      <c r="XCO7" s="201"/>
      <c r="XCP7" s="201"/>
      <c r="XCQ7" s="201"/>
      <c r="XCR7" s="201"/>
      <c r="XCS7" s="201"/>
      <c r="XCT7" s="201"/>
      <c r="XCU7" s="201"/>
      <c r="XCV7" s="201"/>
      <c r="XCW7" s="201"/>
      <c r="XCX7" s="201"/>
      <c r="XCY7" s="201"/>
      <c r="XCZ7" s="201"/>
      <c r="XDA7" s="201"/>
      <c r="XDB7" s="201"/>
      <c r="XDC7" s="201"/>
      <c r="XDD7" s="201"/>
      <c r="XDE7" s="201"/>
      <c r="XDF7" s="201"/>
      <c r="XDG7" s="201"/>
      <c r="XDH7" s="201"/>
      <c r="XDI7" s="201"/>
      <c r="XDJ7" s="201"/>
      <c r="XDK7" s="201"/>
      <c r="XDL7" s="201"/>
      <c r="XDM7" s="201"/>
      <c r="XDN7" s="201"/>
      <c r="XDO7" s="201"/>
      <c r="XDP7" s="201"/>
      <c r="XDQ7" s="201"/>
      <c r="XDR7" s="201"/>
      <c r="XDS7" s="201"/>
      <c r="XDT7" s="201"/>
      <c r="XDU7" s="201"/>
      <c r="XDV7" s="201"/>
      <c r="XDW7" s="201"/>
      <c r="XDX7" s="201"/>
      <c r="XDY7" s="201"/>
      <c r="XDZ7" s="201"/>
      <c r="XEA7" s="201"/>
      <c r="XEB7" s="201"/>
      <c r="XEC7" s="201"/>
      <c r="XED7" s="201"/>
      <c r="XEE7" s="201"/>
      <c r="XEF7" s="201"/>
      <c r="XEG7" s="201"/>
      <c r="XEH7" s="201"/>
      <c r="XEI7" s="201"/>
      <c r="XEJ7" s="201"/>
      <c r="XEK7" s="201"/>
      <c r="XEL7" s="201"/>
      <c r="XEM7" s="201"/>
      <c r="XEN7" s="201"/>
      <c r="XEO7" s="201"/>
      <c r="XEP7" s="201"/>
      <c r="XEQ7" s="201"/>
      <c r="XER7" s="201"/>
      <c r="XES7" s="201"/>
      <c r="XET7" s="201"/>
      <c r="XEU7" s="201"/>
      <c r="XEV7" s="201"/>
      <c r="XEW7" s="201"/>
      <c r="XEX7" s="201"/>
      <c r="XEY7" s="201"/>
      <c r="XEZ7" s="201"/>
      <c r="XFA7" s="201"/>
      <c r="XFB7" s="201"/>
      <c r="XFC7" s="201"/>
      <c r="XFD7" s="201"/>
    </row>
    <row r="8" spans="1:16384" s="1" customFormat="1" ht="75" x14ac:dyDescent="0.2">
      <c r="A8" s="198" t="s">
        <v>2</v>
      </c>
      <c r="B8" s="198"/>
      <c r="C8" s="198"/>
      <c r="D8" s="198"/>
      <c r="E8" s="198"/>
      <c r="F8" s="198"/>
      <c r="G8" s="198"/>
      <c r="H8" s="198"/>
      <c r="I8" s="198"/>
      <c r="J8" s="198"/>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c r="IW8" s="201"/>
      <c r="IX8" s="201"/>
      <c r="IY8" s="201"/>
      <c r="IZ8" s="201"/>
      <c r="JA8" s="201"/>
      <c r="JB8" s="201"/>
      <c r="JC8" s="201"/>
      <c r="JD8" s="201"/>
      <c r="JE8" s="201"/>
      <c r="JF8" s="201"/>
      <c r="JG8" s="201"/>
      <c r="JH8" s="201"/>
      <c r="JI8" s="201"/>
      <c r="JJ8" s="201"/>
      <c r="JK8" s="201"/>
      <c r="JL8" s="201"/>
      <c r="JM8" s="201"/>
      <c r="JN8" s="201"/>
      <c r="JO8" s="201"/>
      <c r="JP8" s="201"/>
      <c r="JQ8" s="201"/>
      <c r="JR8" s="201"/>
      <c r="JS8" s="201"/>
      <c r="JT8" s="201"/>
      <c r="JU8" s="201"/>
      <c r="JV8" s="201"/>
      <c r="JW8" s="201"/>
      <c r="JX8" s="201"/>
      <c r="JY8" s="201"/>
      <c r="JZ8" s="201"/>
      <c r="KA8" s="201"/>
      <c r="KB8" s="201"/>
      <c r="KC8" s="201"/>
      <c r="KD8" s="201"/>
      <c r="KE8" s="201"/>
      <c r="KF8" s="201"/>
      <c r="KG8" s="201"/>
      <c r="KH8" s="201"/>
      <c r="KI8" s="201"/>
      <c r="KJ8" s="201"/>
      <c r="KK8" s="201"/>
      <c r="KL8" s="201"/>
      <c r="KM8" s="201"/>
      <c r="KN8" s="201"/>
      <c r="KO8" s="201"/>
      <c r="KP8" s="201"/>
      <c r="KQ8" s="201"/>
      <c r="KR8" s="201"/>
      <c r="KS8" s="201"/>
      <c r="KT8" s="201"/>
      <c r="KU8" s="201"/>
      <c r="KV8" s="201"/>
      <c r="KW8" s="201"/>
      <c r="KX8" s="201"/>
      <c r="KY8" s="201"/>
      <c r="KZ8" s="201"/>
      <c r="LA8" s="201"/>
      <c r="LB8" s="201"/>
      <c r="LC8" s="201"/>
      <c r="LD8" s="201"/>
      <c r="LE8" s="201"/>
      <c r="LF8" s="201"/>
      <c r="LG8" s="201"/>
      <c r="LH8" s="201"/>
      <c r="LI8" s="201"/>
      <c r="LJ8" s="201"/>
      <c r="LK8" s="201"/>
      <c r="LL8" s="201"/>
      <c r="LM8" s="201"/>
      <c r="LN8" s="201"/>
      <c r="LO8" s="201"/>
      <c r="LP8" s="201"/>
      <c r="LQ8" s="201"/>
      <c r="LR8" s="201"/>
      <c r="LS8" s="201"/>
      <c r="LT8" s="201"/>
      <c r="LU8" s="201"/>
      <c r="LV8" s="201"/>
      <c r="LW8" s="201"/>
      <c r="LX8" s="201"/>
      <c r="LY8" s="201"/>
      <c r="LZ8" s="201"/>
      <c r="MA8" s="201"/>
      <c r="MB8" s="201"/>
      <c r="MC8" s="201"/>
      <c r="MD8" s="201"/>
      <c r="ME8" s="201"/>
      <c r="MF8" s="201"/>
      <c r="MG8" s="201"/>
      <c r="MH8" s="201"/>
      <c r="MI8" s="201"/>
      <c r="MJ8" s="201"/>
      <c r="MK8" s="201"/>
      <c r="ML8" s="201"/>
      <c r="MM8" s="201"/>
      <c r="MN8" s="201"/>
      <c r="MO8" s="201"/>
      <c r="MP8" s="201"/>
      <c r="MQ8" s="201"/>
      <c r="MR8" s="201"/>
      <c r="MS8" s="201"/>
      <c r="MT8" s="201"/>
      <c r="MU8" s="201"/>
      <c r="MV8" s="201"/>
      <c r="MW8" s="201"/>
      <c r="MX8" s="201"/>
      <c r="MY8" s="201"/>
      <c r="MZ8" s="201"/>
      <c r="NA8" s="201"/>
      <c r="NB8" s="201"/>
      <c r="NC8" s="201"/>
      <c r="ND8" s="201"/>
      <c r="NE8" s="201"/>
      <c r="NF8" s="201"/>
      <c r="NG8" s="201"/>
      <c r="NH8" s="201"/>
      <c r="NI8" s="201"/>
      <c r="NJ8" s="201"/>
      <c r="NK8" s="201"/>
      <c r="NL8" s="201"/>
      <c r="NM8" s="201"/>
      <c r="NN8" s="201"/>
      <c r="NO8" s="201"/>
      <c r="NP8" s="201"/>
      <c r="NQ8" s="201"/>
      <c r="NR8" s="201"/>
      <c r="NS8" s="201"/>
      <c r="NT8" s="201"/>
      <c r="NU8" s="201"/>
      <c r="NV8" s="201"/>
      <c r="NW8" s="201"/>
      <c r="NX8" s="201"/>
      <c r="NY8" s="201"/>
      <c r="NZ8" s="201"/>
      <c r="OA8" s="201"/>
      <c r="OB8" s="201"/>
      <c r="OC8" s="201"/>
      <c r="OD8" s="201"/>
      <c r="OE8" s="201"/>
      <c r="OF8" s="201"/>
      <c r="OG8" s="201"/>
      <c r="OH8" s="201"/>
      <c r="OI8" s="201"/>
      <c r="OJ8" s="201"/>
      <c r="OK8" s="201"/>
      <c r="OL8" s="201"/>
      <c r="OM8" s="201"/>
      <c r="ON8" s="201"/>
      <c r="OO8" s="201"/>
      <c r="OP8" s="201"/>
      <c r="OQ8" s="201"/>
      <c r="OR8" s="201"/>
      <c r="OS8" s="201"/>
      <c r="OT8" s="201"/>
      <c r="OU8" s="201"/>
      <c r="OV8" s="201"/>
      <c r="OW8" s="201"/>
      <c r="OX8" s="201"/>
      <c r="OY8" s="201"/>
      <c r="OZ8" s="201"/>
      <c r="PA8" s="201"/>
      <c r="PB8" s="201"/>
      <c r="PC8" s="201"/>
      <c r="PD8" s="201"/>
      <c r="PE8" s="201"/>
      <c r="PF8" s="201"/>
      <c r="PG8" s="201"/>
      <c r="PH8" s="201"/>
      <c r="PI8" s="201"/>
      <c r="PJ8" s="201"/>
      <c r="PK8" s="201"/>
      <c r="PL8" s="201"/>
      <c r="PM8" s="201"/>
      <c r="PN8" s="201"/>
      <c r="PO8" s="201"/>
      <c r="PP8" s="201"/>
      <c r="PQ8" s="201"/>
      <c r="PR8" s="201"/>
      <c r="PS8" s="201"/>
      <c r="PT8" s="201"/>
      <c r="PU8" s="201"/>
      <c r="PV8" s="201"/>
      <c r="PW8" s="201"/>
      <c r="PX8" s="201"/>
      <c r="PY8" s="201"/>
      <c r="PZ8" s="201"/>
      <c r="QA8" s="201"/>
      <c r="QB8" s="201"/>
      <c r="QC8" s="201"/>
      <c r="QD8" s="201"/>
      <c r="QE8" s="201"/>
      <c r="QF8" s="201"/>
      <c r="QG8" s="201"/>
      <c r="QH8" s="201"/>
      <c r="QI8" s="201"/>
      <c r="QJ8" s="201"/>
      <c r="QK8" s="201"/>
      <c r="QL8" s="201"/>
      <c r="QM8" s="201"/>
      <c r="QN8" s="201"/>
      <c r="QO8" s="201"/>
      <c r="QP8" s="201"/>
      <c r="QQ8" s="201"/>
      <c r="QR8" s="201"/>
      <c r="QS8" s="201"/>
      <c r="QT8" s="201"/>
      <c r="QU8" s="201"/>
      <c r="QV8" s="201"/>
      <c r="QW8" s="201"/>
      <c r="QX8" s="201"/>
      <c r="QY8" s="201"/>
      <c r="QZ8" s="201"/>
      <c r="RA8" s="201"/>
      <c r="RB8" s="201"/>
      <c r="RC8" s="201"/>
      <c r="RD8" s="201"/>
      <c r="RE8" s="201"/>
      <c r="RF8" s="201"/>
      <c r="RG8" s="201"/>
      <c r="RH8" s="201"/>
      <c r="RI8" s="201"/>
      <c r="RJ8" s="201"/>
      <c r="RK8" s="201"/>
      <c r="RL8" s="201"/>
      <c r="RM8" s="201"/>
      <c r="RN8" s="201"/>
      <c r="RO8" s="201"/>
      <c r="RP8" s="201"/>
      <c r="RQ8" s="201"/>
      <c r="RR8" s="201"/>
      <c r="RS8" s="201"/>
      <c r="RT8" s="201"/>
      <c r="RU8" s="201"/>
      <c r="RV8" s="201"/>
      <c r="RW8" s="201"/>
      <c r="RX8" s="201"/>
      <c r="RY8" s="201"/>
      <c r="RZ8" s="201"/>
      <c r="SA8" s="201"/>
      <c r="SB8" s="201"/>
      <c r="SC8" s="201"/>
      <c r="SD8" s="201"/>
      <c r="SE8" s="201"/>
      <c r="SF8" s="201"/>
      <c r="SG8" s="201"/>
      <c r="SH8" s="201"/>
      <c r="SI8" s="201"/>
      <c r="SJ8" s="201"/>
      <c r="SK8" s="201"/>
      <c r="SL8" s="201"/>
      <c r="SM8" s="201"/>
      <c r="SN8" s="201"/>
      <c r="SO8" s="201"/>
      <c r="SP8" s="201"/>
      <c r="SQ8" s="201"/>
      <c r="SR8" s="201"/>
      <c r="SS8" s="201"/>
      <c r="ST8" s="201"/>
      <c r="SU8" s="201"/>
      <c r="SV8" s="201"/>
      <c r="SW8" s="201"/>
      <c r="SX8" s="201"/>
      <c r="SY8" s="201"/>
      <c r="SZ8" s="201"/>
      <c r="TA8" s="201"/>
      <c r="TB8" s="201"/>
      <c r="TC8" s="201"/>
      <c r="TD8" s="201"/>
      <c r="TE8" s="201"/>
      <c r="TF8" s="201"/>
      <c r="TG8" s="201"/>
      <c r="TH8" s="201"/>
      <c r="TI8" s="201"/>
      <c r="TJ8" s="201"/>
      <c r="TK8" s="201"/>
      <c r="TL8" s="201"/>
      <c r="TM8" s="201"/>
      <c r="TN8" s="201"/>
      <c r="TO8" s="201"/>
      <c r="TP8" s="201"/>
      <c r="TQ8" s="201"/>
      <c r="TR8" s="201"/>
      <c r="TS8" s="201"/>
      <c r="TT8" s="201"/>
      <c r="TU8" s="201"/>
      <c r="TV8" s="201"/>
      <c r="TW8" s="201"/>
      <c r="TX8" s="201"/>
      <c r="TY8" s="201"/>
      <c r="TZ8" s="201"/>
      <c r="UA8" s="201"/>
      <c r="UB8" s="201"/>
      <c r="UC8" s="201"/>
      <c r="UD8" s="201"/>
      <c r="UE8" s="201"/>
      <c r="UF8" s="201"/>
      <c r="UG8" s="201"/>
      <c r="UH8" s="201"/>
      <c r="UI8" s="201"/>
      <c r="UJ8" s="201"/>
      <c r="UK8" s="201"/>
      <c r="UL8" s="201"/>
      <c r="UM8" s="201"/>
      <c r="UN8" s="201"/>
      <c r="UO8" s="201"/>
      <c r="UP8" s="201"/>
      <c r="UQ8" s="201"/>
      <c r="UR8" s="201"/>
      <c r="US8" s="201"/>
      <c r="UT8" s="201"/>
      <c r="UU8" s="201"/>
      <c r="UV8" s="201"/>
      <c r="UW8" s="201"/>
      <c r="UX8" s="201"/>
      <c r="UY8" s="201"/>
      <c r="UZ8" s="201"/>
      <c r="VA8" s="201"/>
      <c r="VB8" s="201"/>
      <c r="VC8" s="201"/>
      <c r="VD8" s="201"/>
      <c r="VE8" s="201"/>
      <c r="VF8" s="201"/>
      <c r="VG8" s="201"/>
      <c r="VH8" s="201"/>
      <c r="VI8" s="201"/>
      <c r="VJ8" s="201"/>
      <c r="VK8" s="201"/>
      <c r="VL8" s="201"/>
      <c r="VM8" s="201"/>
      <c r="VN8" s="201"/>
      <c r="VO8" s="201"/>
      <c r="VP8" s="201"/>
      <c r="VQ8" s="201"/>
      <c r="VR8" s="201"/>
      <c r="VS8" s="201"/>
      <c r="VT8" s="201"/>
      <c r="VU8" s="201"/>
      <c r="VV8" s="201"/>
      <c r="VW8" s="201"/>
      <c r="VX8" s="201"/>
      <c r="VY8" s="201"/>
      <c r="VZ8" s="201"/>
      <c r="WA8" s="201"/>
      <c r="WB8" s="201"/>
      <c r="WC8" s="201"/>
      <c r="WD8" s="201"/>
      <c r="WE8" s="201"/>
      <c r="WF8" s="201"/>
      <c r="WG8" s="201"/>
      <c r="WH8" s="201"/>
      <c r="WI8" s="201"/>
      <c r="WJ8" s="201"/>
      <c r="WK8" s="201"/>
      <c r="WL8" s="201"/>
      <c r="WM8" s="201"/>
      <c r="WN8" s="201"/>
      <c r="WO8" s="201"/>
      <c r="WP8" s="201"/>
      <c r="WQ8" s="201"/>
      <c r="WR8" s="201"/>
      <c r="WS8" s="201"/>
      <c r="WT8" s="201"/>
      <c r="WU8" s="201"/>
      <c r="WV8" s="201"/>
      <c r="WW8" s="201"/>
      <c r="WX8" s="201"/>
      <c r="WY8" s="201"/>
      <c r="WZ8" s="201"/>
      <c r="XA8" s="201"/>
      <c r="XB8" s="201"/>
      <c r="XC8" s="201"/>
      <c r="XD8" s="201"/>
      <c r="XE8" s="201"/>
      <c r="XF8" s="201"/>
      <c r="XG8" s="201"/>
      <c r="XH8" s="201"/>
      <c r="XI8" s="201"/>
      <c r="XJ8" s="201"/>
      <c r="XK8" s="201"/>
      <c r="XL8" s="201"/>
      <c r="XM8" s="201"/>
      <c r="XN8" s="201"/>
      <c r="XO8" s="201"/>
      <c r="XP8" s="201"/>
      <c r="XQ8" s="201"/>
      <c r="XR8" s="201"/>
      <c r="XS8" s="201"/>
      <c r="XT8" s="201"/>
      <c r="XU8" s="201"/>
      <c r="XV8" s="201"/>
      <c r="XW8" s="201"/>
      <c r="XX8" s="201"/>
      <c r="XY8" s="201"/>
      <c r="XZ8" s="201"/>
      <c r="YA8" s="201"/>
      <c r="YB8" s="201"/>
      <c r="YC8" s="201"/>
      <c r="YD8" s="201"/>
      <c r="YE8" s="201"/>
      <c r="YF8" s="201"/>
      <c r="YG8" s="201"/>
      <c r="YH8" s="201"/>
      <c r="YI8" s="201"/>
      <c r="YJ8" s="201"/>
      <c r="YK8" s="201"/>
      <c r="YL8" s="201"/>
      <c r="YM8" s="201"/>
      <c r="YN8" s="201"/>
      <c r="YO8" s="201"/>
      <c r="YP8" s="201"/>
      <c r="YQ8" s="201"/>
      <c r="YR8" s="201"/>
      <c r="YS8" s="201"/>
      <c r="YT8" s="201"/>
      <c r="YU8" s="201"/>
      <c r="YV8" s="201"/>
      <c r="YW8" s="201"/>
      <c r="YX8" s="201"/>
      <c r="YY8" s="201"/>
      <c r="YZ8" s="201"/>
      <c r="ZA8" s="201"/>
      <c r="ZB8" s="201"/>
      <c r="ZC8" s="201"/>
      <c r="ZD8" s="201"/>
      <c r="ZE8" s="201"/>
      <c r="ZF8" s="201"/>
      <c r="ZG8" s="201"/>
      <c r="ZH8" s="201"/>
      <c r="ZI8" s="201"/>
      <c r="ZJ8" s="201"/>
      <c r="ZK8" s="201"/>
      <c r="ZL8" s="201"/>
      <c r="ZM8" s="201"/>
      <c r="ZN8" s="201"/>
      <c r="ZO8" s="201"/>
      <c r="ZP8" s="201"/>
      <c r="ZQ8" s="201"/>
      <c r="ZR8" s="201"/>
      <c r="ZS8" s="201"/>
      <c r="ZT8" s="201"/>
      <c r="ZU8" s="201"/>
      <c r="ZV8" s="201"/>
      <c r="ZW8" s="201"/>
      <c r="ZX8" s="201"/>
      <c r="ZY8" s="201"/>
      <c r="ZZ8" s="201"/>
      <c r="AAA8" s="201"/>
      <c r="AAB8" s="201"/>
      <c r="AAC8" s="201"/>
      <c r="AAD8" s="201"/>
      <c r="AAE8" s="201"/>
      <c r="AAF8" s="201"/>
      <c r="AAG8" s="201"/>
      <c r="AAH8" s="201"/>
      <c r="AAI8" s="201"/>
      <c r="AAJ8" s="201"/>
      <c r="AAK8" s="201"/>
      <c r="AAL8" s="201"/>
      <c r="AAM8" s="201"/>
      <c r="AAN8" s="201"/>
      <c r="AAO8" s="201"/>
      <c r="AAP8" s="201"/>
      <c r="AAQ8" s="201"/>
      <c r="AAR8" s="201"/>
      <c r="AAS8" s="201"/>
      <c r="AAT8" s="201"/>
      <c r="AAU8" s="201"/>
      <c r="AAV8" s="201"/>
      <c r="AAW8" s="201"/>
      <c r="AAX8" s="201"/>
      <c r="AAY8" s="201"/>
      <c r="AAZ8" s="201"/>
      <c r="ABA8" s="201"/>
      <c r="ABB8" s="201"/>
      <c r="ABC8" s="201"/>
      <c r="ABD8" s="201"/>
      <c r="ABE8" s="201"/>
      <c r="ABF8" s="201"/>
      <c r="ABG8" s="201"/>
      <c r="ABH8" s="201"/>
      <c r="ABI8" s="201"/>
      <c r="ABJ8" s="201"/>
      <c r="ABK8" s="201"/>
      <c r="ABL8" s="201"/>
      <c r="ABM8" s="201"/>
      <c r="ABN8" s="201"/>
      <c r="ABO8" s="201"/>
      <c r="ABP8" s="201"/>
      <c r="ABQ8" s="201"/>
      <c r="ABR8" s="201"/>
      <c r="ABS8" s="201"/>
      <c r="ABT8" s="201"/>
      <c r="ABU8" s="201"/>
      <c r="ABV8" s="201"/>
      <c r="ABW8" s="201"/>
      <c r="ABX8" s="201"/>
      <c r="ABY8" s="201"/>
      <c r="ABZ8" s="201"/>
      <c r="ACA8" s="201"/>
      <c r="ACB8" s="201"/>
      <c r="ACC8" s="201"/>
      <c r="ACD8" s="201"/>
      <c r="ACE8" s="201"/>
      <c r="ACF8" s="201"/>
      <c r="ACG8" s="201"/>
      <c r="ACH8" s="201"/>
      <c r="ACI8" s="201"/>
      <c r="ACJ8" s="201"/>
      <c r="ACK8" s="201"/>
      <c r="ACL8" s="201"/>
      <c r="ACM8" s="201"/>
      <c r="ACN8" s="201"/>
      <c r="ACO8" s="201"/>
      <c r="ACP8" s="201"/>
      <c r="ACQ8" s="201"/>
      <c r="ACR8" s="201"/>
      <c r="ACS8" s="201"/>
      <c r="ACT8" s="201"/>
      <c r="ACU8" s="201"/>
      <c r="ACV8" s="201"/>
      <c r="ACW8" s="201"/>
      <c r="ACX8" s="201"/>
      <c r="ACY8" s="201"/>
      <c r="ACZ8" s="201"/>
      <c r="ADA8" s="201"/>
      <c r="ADB8" s="201"/>
      <c r="ADC8" s="201"/>
      <c r="ADD8" s="201"/>
      <c r="ADE8" s="201"/>
      <c r="ADF8" s="201"/>
      <c r="ADG8" s="201"/>
      <c r="ADH8" s="201"/>
      <c r="ADI8" s="201"/>
      <c r="ADJ8" s="201"/>
      <c r="ADK8" s="201"/>
      <c r="ADL8" s="201"/>
      <c r="ADM8" s="201"/>
      <c r="ADN8" s="201"/>
      <c r="ADO8" s="201"/>
      <c r="ADP8" s="201"/>
      <c r="ADQ8" s="201"/>
      <c r="ADR8" s="201"/>
      <c r="ADS8" s="201"/>
      <c r="ADT8" s="201"/>
      <c r="ADU8" s="201"/>
      <c r="ADV8" s="201"/>
      <c r="ADW8" s="201"/>
      <c r="ADX8" s="201"/>
      <c r="ADY8" s="201"/>
      <c r="ADZ8" s="201"/>
      <c r="AEA8" s="201"/>
      <c r="AEB8" s="201"/>
      <c r="AEC8" s="201"/>
      <c r="AED8" s="201"/>
      <c r="AEE8" s="201"/>
      <c r="AEF8" s="201"/>
      <c r="AEG8" s="201"/>
      <c r="AEH8" s="201"/>
      <c r="AEI8" s="201"/>
      <c r="AEJ8" s="201"/>
      <c r="AEK8" s="201"/>
      <c r="AEL8" s="201"/>
      <c r="AEM8" s="201"/>
      <c r="AEN8" s="201"/>
      <c r="AEO8" s="201"/>
      <c r="AEP8" s="201"/>
      <c r="AEQ8" s="201"/>
      <c r="AER8" s="201"/>
      <c r="AES8" s="201"/>
      <c r="AET8" s="201"/>
      <c r="AEU8" s="201"/>
      <c r="AEV8" s="201"/>
      <c r="AEW8" s="201"/>
      <c r="AEX8" s="201"/>
      <c r="AEY8" s="201"/>
      <c r="AEZ8" s="201"/>
      <c r="AFA8" s="201"/>
      <c r="AFB8" s="201"/>
      <c r="AFC8" s="201"/>
      <c r="AFD8" s="201"/>
      <c r="AFE8" s="201"/>
      <c r="AFF8" s="201"/>
      <c r="AFG8" s="201"/>
      <c r="AFH8" s="201"/>
      <c r="AFI8" s="201"/>
      <c r="AFJ8" s="201"/>
      <c r="AFK8" s="201"/>
      <c r="AFL8" s="201"/>
      <c r="AFM8" s="201"/>
      <c r="AFN8" s="201"/>
      <c r="AFO8" s="201"/>
      <c r="AFP8" s="201"/>
      <c r="AFQ8" s="201"/>
      <c r="AFR8" s="201"/>
      <c r="AFS8" s="201"/>
      <c r="AFT8" s="201"/>
      <c r="AFU8" s="201"/>
      <c r="AFV8" s="201"/>
      <c r="AFW8" s="201"/>
      <c r="AFX8" s="201"/>
      <c r="AFY8" s="201"/>
      <c r="AFZ8" s="201"/>
      <c r="AGA8" s="201"/>
      <c r="AGB8" s="201"/>
      <c r="AGC8" s="201"/>
      <c r="AGD8" s="201"/>
      <c r="AGE8" s="201"/>
      <c r="AGF8" s="201"/>
      <c r="AGG8" s="201"/>
      <c r="AGH8" s="201"/>
      <c r="AGI8" s="201"/>
      <c r="AGJ8" s="201"/>
      <c r="AGK8" s="201"/>
      <c r="AGL8" s="201"/>
      <c r="AGM8" s="201"/>
      <c r="AGN8" s="201"/>
      <c r="AGO8" s="201"/>
      <c r="AGP8" s="201"/>
      <c r="AGQ8" s="201"/>
      <c r="AGR8" s="201"/>
      <c r="AGS8" s="201"/>
      <c r="AGT8" s="201"/>
      <c r="AGU8" s="201"/>
      <c r="AGV8" s="201"/>
      <c r="AGW8" s="201"/>
      <c r="AGX8" s="201"/>
      <c r="AGY8" s="201"/>
      <c r="AGZ8" s="201"/>
      <c r="AHA8" s="201"/>
      <c r="AHB8" s="201"/>
      <c r="AHC8" s="201"/>
      <c r="AHD8" s="201"/>
      <c r="AHE8" s="201"/>
      <c r="AHF8" s="201"/>
      <c r="AHG8" s="201"/>
      <c r="AHH8" s="201"/>
      <c r="AHI8" s="201"/>
      <c r="AHJ8" s="201"/>
      <c r="AHK8" s="201"/>
      <c r="AHL8" s="201"/>
      <c r="AHM8" s="201"/>
      <c r="AHN8" s="201"/>
      <c r="AHO8" s="201"/>
      <c r="AHP8" s="201"/>
      <c r="AHQ8" s="201"/>
      <c r="AHR8" s="201"/>
      <c r="AHS8" s="201"/>
      <c r="AHT8" s="201"/>
      <c r="AHU8" s="201"/>
      <c r="AHV8" s="201"/>
      <c r="AHW8" s="201"/>
      <c r="AHX8" s="201"/>
      <c r="AHY8" s="201"/>
      <c r="AHZ8" s="201"/>
      <c r="AIA8" s="201"/>
      <c r="AIB8" s="201"/>
      <c r="AIC8" s="201"/>
      <c r="AID8" s="201"/>
      <c r="AIE8" s="201"/>
      <c r="AIF8" s="201"/>
      <c r="AIG8" s="201"/>
      <c r="AIH8" s="201"/>
      <c r="AII8" s="201"/>
      <c r="AIJ8" s="201"/>
      <c r="AIK8" s="201"/>
      <c r="AIL8" s="201"/>
      <c r="AIM8" s="201"/>
      <c r="AIN8" s="201"/>
      <c r="AIO8" s="201"/>
      <c r="AIP8" s="201"/>
      <c r="AIQ8" s="201"/>
      <c r="AIR8" s="201"/>
      <c r="AIS8" s="201"/>
      <c r="AIT8" s="201"/>
      <c r="AIU8" s="201"/>
      <c r="AIV8" s="201"/>
      <c r="AIW8" s="201"/>
      <c r="AIX8" s="201"/>
      <c r="AIY8" s="201"/>
      <c r="AIZ8" s="201"/>
      <c r="AJA8" s="201"/>
      <c r="AJB8" s="201"/>
      <c r="AJC8" s="201"/>
      <c r="AJD8" s="201"/>
      <c r="AJE8" s="201"/>
      <c r="AJF8" s="201"/>
      <c r="AJG8" s="201"/>
      <c r="AJH8" s="201"/>
      <c r="AJI8" s="201"/>
      <c r="AJJ8" s="201"/>
      <c r="AJK8" s="201"/>
      <c r="AJL8" s="201"/>
      <c r="AJM8" s="201"/>
      <c r="AJN8" s="201"/>
      <c r="AJO8" s="201"/>
      <c r="AJP8" s="201"/>
      <c r="AJQ8" s="201"/>
      <c r="AJR8" s="201"/>
      <c r="AJS8" s="201"/>
      <c r="AJT8" s="201"/>
      <c r="AJU8" s="201"/>
      <c r="AJV8" s="201"/>
      <c r="AJW8" s="201"/>
      <c r="AJX8" s="201"/>
      <c r="AJY8" s="201"/>
      <c r="AJZ8" s="201"/>
      <c r="AKA8" s="201"/>
      <c r="AKB8" s="201"/>
      <c r="AKC8" s="201"/>
      <c r="AKD8" s="201"/>
      <c r="AKE8" s="201"/>
      <c r="AKF8" s="201"/>
      <c r="AKG8" s="201"/>
      <c r="AKH8" s="201"/>
      <c r="AKI8" s="201"/>
      <c r="AKJ8" s="201"/>
      <c r="AKK8" s="201"/>
      <c r="AKL8" s="201"/>
      <c r="AKM8" s="201"/>
      <c r="AKN8" s="201"/>
      <c r="AKO8" s="201"/>
      <c r="AKP8" s="201"/>
      <c r="AKQ8" s="201"/>
      <c r="AKR8" s="201"/>
      <c r="AKS8" s="201"/>
      <c r="AKT8" s="201"/>
      <c r="AKU8" s="201"/>
      <c r="AKV8" s="201"/>
      <c r="AKW8" s="201"/>
      <c r="AKX8" s="201"/>
      <c r="AKY8" s="201"/>
      <c r="AKZ8" s="201"/>
      <c r="ALA8" s="201"/>
      <c r="ALB8" s="201"/>
      <c r="ALC8" s="201"/>
      <c r="ALD8" s="201"/>
      <c r="ALE8" s="201"/>
      <c r="ALF8" s="201"/>
      <c r="ALG8" s="201"/>
      <c r="ALH8" s="201"/>
      <c r="ALI8" s="201"/>
      <c r="ALJ8" s="201"/>
      <c r="ALK8" s="201"/>
      <c r="ALL8" s="201"/>
      <c r="ALM8" s="201"/>
      <c r="ALN8" s="201"/>
      <c r="ALO8" s="201"/>
      <c r="ALP8" s="201"/>
      <c r="ALQ8" s="201"/>
      <c r="ALR8" s="201"/>
      <c r="ALS8" s="201"/>
      <c r="ALT8" s="201"/>
      <c r="ALU8" s="201"/>
      <c r="ALV8" s="201"/>
      <c r="ALW8" s="201"/>
      <c r="ALX8" s="201"/>
      <c r="ALY8" s="201"/>
      <c r="ALZ8" s="201"/>
      <c r="AMA8" s="201"/>
      <c r="AMB8" s="201"/>
      <c r="AMC8" s="201"/>
      <c r="AMD8" s="201"/>
      <c r="AME8" s="201"/>
      <c r="AMF8" s="201"/>
      <c r="AMG8" s="201"/>
      <c r="AMH8" s="201"/>
      <c r="AMI8" s="201"/>
      <c r="AMJ8" s="201"/>
      <c r="AMK8" s="201"/>
      <c r="AML8" s="201"/>
      <c r="AMM8" s="201"/>
      <c r="AMN8" s="201"/>
      <c r="AMO8" s="201"/>
      <c r="AMP8" s="201"/>
      <c r="AMQ8" s="201"/>
      <c r="AMR8" s="201"/>
      <c r="AMS8" s="201"/>
      <c r="AMT8" s="201"/>
      <c r="AMU8" s="201"/>
      <c r="AMV8" s="201"/>
      <c r="AMW8" s="201"/>
      <c r="AMX8" s="201"/>
      <c r="AMY8" s="201"/>
      <c r="AMZ8" s="201"/>
      <c r="ANA8" s="201"/>
      <c r="ANB8" s="201"/>
      <c r="ANC8" s="201"/>
      <c r="AND8" s="201"/>
      <c r="ANE8" s="201"/>
      <c r="ANF8" s="201"/>
      <c r="ANG8" s="201"/>
      <c r="ANH8" s="201"/>
      <c r="ANI8" s="201"/>
      <c r="ANJ8" s="201"/>
      <c r="ANK8" s="201"/>
      <c r="ANL8" s="201"/>
      <c r="ANM8" s="201"/>
      <c r="ANN8" s="201"/>
      <c r="ANO8" s="201"/>
      <c r="ANP8" s="201"/>
      <c r="ANQ8" s="201"/>
      <c r="ANR8" s="201"/>
      <c r="ANS8" s="201"/>
      <c r="ANT8" s="201"/>
      <c r="ANU8" s="201"/>
      <c r="ANV8" s="201"/>
      <c r="ANW8" s="201"/>
      <c r="ANX8" s="201"/>
      <c r="ANY8" s="201"/>
      <c r="ANZ8" s="201"/>
      <c r="AOA8" s="201"/>
      <c r="AOB8" s="201"/>
      <c r="AOC8" s="201"/>
      <c r="AOD8" s="201"/>
      <c r="AOE8" s="201"/>
      <c r="AOF8" s="201"/>
      <c r="AOG8" s="201"/>
      <c r="AOH8" s="201"/>
      <c r="AOI8" s="201"/>
      <c r="AOJ8" s="201"/>
      <c r="AOK8" s="201"/>
      <c r="AOL8" s="201"/>
      <c r="AOM8" s="201"/>
      <c r="AON8" s="201"/>
      <c r="AOO8" s="201"/>
      <c r="AOP8" s="201"/>
      <c r="AOQ8" s="201"/>
      <c r="AOR8" s="201"/>
      <c r="AOS8" s="201"/>
      <c r="AOT8" s="201"/>
      <c r="AOU8" s="201"/>
      <c r="AOV8" s="201"/>
      <c r="AOW8" s="201"/>
      <c r="AOX8" s="201"/>
      <c r="AOY8" s="201"/>
      <c r="AOZ8" s="201"/>
      <c r="APA8" s="201"/>
      <c r="APB8" s="201"/>
      <c r="APC8" s="201"/>
      <c r="APD8" s="201"/>
      <c r="APE8" s="201"/>
      <c r="APF8" s="201"/>
      <c r="APG8" s="201"/>
      <c r="APH8" s="201"/>
      <c r="API8" s="201"/>
      <c r="APJ8" s="201"/>
      <c r="APK8" s="201"/>
      <c r="APL8" s="201"/>
      <c r="APM8" s="201"/>
      <c r="APN8" s="201"/>
      <c r="APO8" s="201"/>
      <c r="APP8" s="201"/>
      <c r="APQ8" s="201"/>
      <c r="APR8" s="201"/>
      <c r="APS8" s="201"/>
      <c r="APT8" s="201"/>
      <c r="APU8" s="201"/>
      <c r="APV8" s="201"/>
      <c r="APW8" s="201"/>
      <c r="APX8" s="201"/>
      <c r="APY8" s="201"/>
      <c r="APZ8" s="201"/>
      <c r="AQA8" s="201"/>
      <c r="AQB8" s="201"/>
      <c r="AQC8" s="201"/>
      <c r="AQD8" s="201"/>
      <c r="AQE8" s="201"/>
      <c r="AQF8" s="201"/>
      <c r="AQG8" s="201"/>
      <c r="AQH8" s="201"/>
      <c r="AQI8" s="201"/>
      <c r="AQJ8" s="201"/>
      <c r="AQK8" s="201"/>
      <c r="AQL8" s="201"/>
      <c r="AQM8" s="201"/>
      <c r="AQN8" s="201"/>
      <c r="AQO8" s="201"/>
      <c r="AQP8" s="201"/>
      <c r="AQQ8" s="201"/>
      <c r="AQR8" s="201"/>
      <c r="AQS8" s="201"/>
      <c r="AQT8" s="201"/>
      <c r="AQU8" s="201"/>
      <c r="AQV8" s="201"/>
      <c r="AQW8" s="201"/>
      <c r="AQX8" s="201"/>
      <c r="AQY8" s="201"/>
      <c r="AQZ8" s="201"/>
      <c r="ARA8" s="201"/>
      <c r="ARB8" s="201"/>
      <c r="ARC8" s="201"/>
      <c r="ARD8" s="201"/>
      <c r="ARE8" s="201"/>
      <c r="ARF8" s="201"/>
      <c r="ARG8" s="201"/>
      <c r="ARH8" s="201"/>
      <c r="ARI8" s="201"/>
      <c r="ARJ8" s="201"/>
      <c r="ARK8" s="201"/>
      <c r="ARL8" s="201"/>
      <c r="ARM8" s="201"/>
      <c r="ARN8" s="201"/>
      <c r="ARO8" s="201"/>
      <c r="ARP8" s="201"/>
      <c r="ARQ8" s="201"/>
      <c r="ARR8" s="201"/>
      <c r="ARS8" s="201"/>
      <c r="ART8" s="201"/>
      <c r="ARU8" s="201"/>
      <c r="ARV8" s="201"/>
      <c r="ARW8" s="201"/>
      <c r="ARX8" s="201"/>
      <c r="ARY8" s="201"/>
      <c r="ARZ8" s="201"/>
      <c r="ASA8" s="201"/>
      <c r="ASB8" s="201"/>
      <c r="ASC8" s="201"/>
      <c r="ASD8" s="201"/>
      <c r="ASE8" s="201"/>
      <c r="ASF8" s="201"/>
      <c r="ASG8" s="201"/>
      <c r="ASH8" s="201"/>
      <c r="ASI8" s="201"/>
      <c r="ASJ8" s="201"/>
      <c r="ASK8" s="201"/>
      <c r="ASL8" s="201"/>
      <c r="ASM8" s="201"/>
      <c r="ASN8" s="201"/>
      <c r="ASO8" s="201"/>
      <c r="ASP8" s="201"/>
      <c r="ASQ8" s="201"/>
      <c r="ASR8" s="201"/>
      <c r="ASS8" s="201"/>
      <c r="AST8" s="201"/>
      <c r="ASU8" s="201"/>
      <c r="ASV8" s="201"/>
      <c r="ASW8" s="201"/>
      <c r="ASX8" s="201"/>
      <c r="ASY8" s="201"/>
      <c r="ASZ8" s="201"/>
      <c r="ATA8" s="201"/>
      <c r="ATB8" s="201"/>
      <c r="ATC8" s="201"/>
      <c r="ATD8" s="201"/>
      <c r="ATE8" s="201"/>
      <c r="ATF8" s="201"/>
      <c r="ATG8" s="201"/>
      <c r="ATH8" s="201"/>
      <c r="ATI8" s="201"/>
      <c r="ATJ8" s="201"/>
      <c r="ATK8" s="201"/>
      <c r="ATL8" s="201"/>
      <c r="ATM8" s="201"/>
      <c r="ATN8" s="201"/>
      <c r="ATO8" s="201"/>
      <c r="ATP8" s="201"/>
      <c r="ATQ8" s="201"/>
      <c r="ATR8" s="201"/>
      <c r="ATS8" s="201"/>
      <c r="ATT8" s="201"/>
      <c r="ATU8" s="201"/>
      <c r="ATV8" s="201"/>
      <c r="ATW8" s="201"/>
      <c r="ATX8" s="201"/>
      <c r="ATY8" s="201"/>
      <c r="ATZ8" s="201"/>
      <c r="AUA8" s="201"/>
      <c r="AUB8" s="201"/>
      <c r="AUC8" s="201"/>
      <c r="AUD8" s="201"/>
      <c r="AUE8" s="201"/>
      <c r="AUF8" s="201"/>
      <c r="AUG8" s="201"/>
      <c r="AUH8" s="201"/>
      <c r="AUI8" s="201"/>
      <c r="AUJ8" s="201"/>
      <c r="AUK8" s="201"/>
      <c r="AUL8" s="201"/>
      <c r="AUM8" s="201"/>
      <c r="AUN8" s="201"/>
      <c r="AUO8" s="201"/>
      <c r="AUP8" s="201"/>
      <c r="AUQ8" s="201"/>
      <c r="AUR8" s="201"/>
      <c r="AUS8" s="201"/>
      <c r="AUT8" s="201"/>
      <c r="AUU8" s="201"/>
      <c r="AUV8" s="201"/>
      <c r="AUW8" s="201"/>
      <c r="AUX8" s="201"/>
      <c r="AUY8" s="201"/>
      <c r="AUZ8" s="201"/>
      <c r="AVA8" s="201"/>
      <c r="AVB8" s="201"/>
      <c r="AVC8" s="201"/>
      <c r="AVD8" s="201"/>
      <c r="AVE8" s="201"/>
      <c r="AVF8" s="201"/>
      <c r="AVG8" s="201"/>
      <c r="AVH8" s="201"/>
      <c r="AVI8" s="201"/>
      <c r="AVJ8" s="201"/>
      <c r="AVK8" s="201"/>
      <c r="AVL8" s="201"/>
      <c r="AVM8" s="201"/>
      <c r="AVN8" s="201"/>
      <c r="AVO8" s="201"/>
      <c r="AVP8" s="201"/>
      <c r="AVQ8" s="201"/>
      <c r="AVR8" s="201"/>
      <c r="AVS8" s="201"/>
      <c r="AVT8" s="201"/>
      <c r="AVU8" s="201"/>
      <c r="AVV8" s="201"/>
      <c r="AVW8" s="201"/>
      <c r="AVX8" s="201"/>
      <c r="AVY8" s="201"/>
      <c r="AVZ8" s="201"/>
      <c r="AWA8" s="201"/>
      <c r="AWB8" s="201"/>
      <c r="AWC8" s="201"/>
      <c r="AWD8" s="201"/>
      <c r="AWE8" s="201"/>
      <c r="AWF8" s="201"/>
      <c r="AWG8" s="201"/>
      <c r="AWH8" s="201"/>
      <c r="AWI8" s="201"/>
      <c r="AWJ8" s="201"/>
      <c r="AWK8" s="201"/>
      <c r="AWL8" s="201"/>
      <c r="AWM8" s="201"/>
      <c r="AWN8" s="201"/>
      <c r="AWO8" s="201"/>
      <c r="AWP8" s="201"/>
      <c r="AWQ8" s="201"/>
      <c r="AWR8" s="201"/>
      <c r="AWS8" s="201"/>
      <c r="AWT8" s="201"/>
      <c r="AWU8" s="201"/>
      <c r="AWV8" s="201"/>
      <c r="AWW8" s="201"/>
      <c r="AWX8" s="201"/>
      <c r="AWY8" s="201"/>
      <c r="AWZ8" s="201"/>
      <c r="AXA8" s="201"/>
      <c r="AXB8" s="201"/>
      <c r="AXC8" s="201"/>
      <c r="AXD8" s="201"/>
      <c r="AXE8" s="201"/>
      <c r="AXF8" s="201"/>
      <c r="AXG8" s="201"/>
      <c r="AXH8" s="201"/>
      <c r="AXI8" s="201"/>
      <c r="AXJ8" s="201"/>
      <c r="AXK8" s="201"/>
      <c r="AXL8" s="201"/>
      <c r="AXM8" s="201"/>
      <c r="AXN8" s="201"/>
      <c r="AXO8" s="201"/>
      <c r="AXP8" s="201"/>
      <c r="AXQ8" s="201"/>
      <c r="AXR8" s="201"/>
      <c r="AXS8" s="201"/>
      <c r="AXT8" s="201"/>
      <c r="AXU8" s="201"/>
      <c r="AXV8" s="201"/>
      <c r="AXW8" s="201"/>
      <c r="AXX8" s="201"/>
      <c r="AXY8" s="201"/>
      <c r="AXZ8" s="201"/>
      <c r="AYA8" s="201"/>
      <c r="AYB8" s="201"/>
      <c r="AYC8" s="201"/>
      <c r="AYD8" s="201"/>
      <c r="AYE8" s="201"/>
      <c r="AYF8" s="201"/>
      <c r="AYG8" s="201"/>
      <c r="AYH8" s="201"/>
      <c r="AYI8" s="201"/>
      <c r="AYJ8" s="201"/>
      <c r="AYK8" s="201"/>
      <c r="AYL8" s="201"/>
      <c r="AYM8" s="201"/>
      <c r="AYN8" s="201"/>
      <c r="AYO8" s="201"/>
      <c r="AYP8" s="201"/>
      <c r="AYQ8" s="201"/>
      <c r="AYR8" s="201"/>
      <c r="AYS8" s="201"/>
      <c r="AYT8" s="201"/>
      <c r="AYU8" s="201"/>
      <c r="AYV8" s="201"/>
      <c r="AYW8" s="201"/>
      <c r="AYX8" s="201"/>
      <c r="AYY8" s="201"/>
      <c r="AYZ8" s="201"/>
      <c r="AZA8" s="201"/>
      <c r="AZB8" s="201"/>
      <c r="AZC8" s="201"/>
      <c r="AZD8" s="201"/>
      <c r="AZE8" s="201"/>
      <c r="AZF8" s="201"/>
      <c r="AZG8" s="201"/>
      <c r="AZH8" s="201"/>
      <c r="AZI8" s="201"/>
      <c r="AZJ8" s="201"/>
      <c r="AZK8" s="201"/>
      <c r="AZL8" s="201"/>
      <c r="AZM8" s="201"/>
      <c r="AZN8" s="201"/>
      <c r="AZO8" s="201"/>
      <c r="AZP8" s="201"/>
      <c r="AZQ8" s="201"/>
      <c r="AZR8" s="201"/>
      <c r="AZS8" s="201"/>
      <c r="AZT8" s="201"/>
      <c r="AZU8" s="201"/>
      <c r="AZV8" s="201"/>
      <c r="AZW8" s="201"/>
      <c r="AZX8" s="201"/>
      <c r="AZY8" s="201"/>
      <c r="AZZ8" s="201"/>
      <c r="BAA8" s="201"/>
      <c r="BAB8" s="201"/>
      <c r="BAC8" s="201"/>
      <c r="BAD8" s="201"/>
      <c r="BAE8" s="201"/>
      <c r="BAF8" s="201"/>
      <c r="BAG8" s="201"/>
      <c r="BAH8" s="201"/>
      <c r="BAI8" s="201"/>
      <c r="BAJ8" s="201"/>
      <c r="BAK8" s="201"/>
      <c r="BAL8" s="201"/>
      <c r="BAM8" s="201"/>
      <c r="BAN8" s="201"/>
      <c r="BAO8" s="201"/>
      <c r="BAP8" s="201"/>
      <c r="BAQ8" s="201"/>
      <c r="BAR8" s="201"/>
      <c r="BAS8" s="201"/>
      <c r="BAT8" s="201"/>
      <c r="BAU8" s="201"/>
      <c r="BAV8" s="201"/>
      <c r="BAW8" s="201"/>
      <c r="BAX8" s="201"/>
      <c r="BAY8" s="201"/>
      <c r="BAZ8" s="201"/>
      <c r="BBA8" s="201"/>
      <c r="BBB8" s="201"/>
      <c r="BBC8" s="201"/>
      <c r="BBD8" s="201"/>
      <c r="BBE8" s="201"/>
      <c r="BBF8" s="201"/>
      <c r="BBG8" s="201"/>
      <c r="BBH8" s="201"/>
      <c r="BBI8" s="201"/>
      <c r="BBJ8" s="201"/>
      <c r="BBK8" s="201"/>
      <c r="BBL8" s="201"/>
      <c r="BBM8" s="201"/>
      <c r="BBN8" s="201"/>
      <c r="BBO8" s="201"/>
      <c r="BBP8" s="201"/>
      <c r="BBQ8" s="201"/>
      <c r="BBR8" s="201"/>
      <c r="BBS8" s="201"/>
      <c r="BBT8" s="201"/>
      <c r="BBU8" s="201"/>
      <c r="BBV8" s="201"/>
      <c r="BBW8" s="201"/>
      <c r="BBX8" s="201"/>
      <c r="BBY8" s="201"/>
      <c r="BBZ8" s="201"/>
      <c r="BCA8" s="201"/>
      <c r="BCB8" s="201"/>
      <c r="BCC8" s="201"/>
      <c r="BCD8" s="201"/>
      <c r="BCE8" s="201"/>
      <c r="BCF8" s="201"/>
      <c r="BCG8" s="201"/>
      <c r="BCH8" s="201"/>
      <c r="BCI8" s="201"/>
      <c r="BCJ8" s="201"/>
      <c r="BCK8" s="201"/>
      <c r="BCL8" s="201"/>
      <c r="BCM8" s="201"/>
      <c r="BCN8" s="201"/>
      <c r="BCO8" s="201"/>
      <c r="BCP8" s="201"/>
      <c r="BCQ8" s="201"/>
      <c r="BCR8" s="201"/>
      <c r="BCS8" s="201"/>
      <c r="BCT8" s="201"/>
      <c r="BCU8" s="201"/>
      <c r="BCV8" s="201"/>
      <c r="BCW8" s="201"/>
      <c r="BCX8" s="201"/>
      <c r="BCY8" s="201"/>
      <c r="BCZ8" s="201"/>
      <c r="BDA8" s="201"/>
      <c r="BDB8" s="201"/>
      <c r="BDC8" s="201"/>
      <c r="BDD8" s="201"/>
      <c r="BDE8" s="201"/>
      <c r="BDF8" s="201"/>
      <c r="BDG8" s="201"/>
      <c r="BDH8" s="201"/>
      <c r="BDI8" s="201"/>
      <c r="BDJ8" s="201"/>
      <c r="BDK8" s="201"/>
      <c r="BDL8" s="201"/>
      <c r="BDM8" s="201"/>
      <c r="BDN8" s="201"/>
      <c r="BDO8" s="201"/>
      <c r="BDP8" s="201"/>
      <c r="BDQ8" s="201"/>
      <c r="BDR8" s="201"/>
      <c r="BDS8" s="201"/>
      <c r="BDT8" s="201"/>
      <c r="BDU8" s="201"/>
      <c r="BDV8" s="201"/>
      <c r="BDW8" s="201"/>
      <c r="BDX8" s="201"/>
      <c r="BDY8" s="201"/>
      <c r="BDZ8" s="201"/>
      <c r="BEA8" s="201"/>
      <c r="BEB8" s="201"/>
      <c r="BEC8" s="201"/>
      <c r="BED8" s="201"/>
      <c r="BEE8" s="201"/>
      <c r="BEF8" s="201"/>
      <c r="BEG8" s="201"/>
      <c r="BEH8" s="201"/>
      <c r="BEI8" s="201"/>
      <c r="BEJ8" s="201"/>
      <c r="BEK8" s="201"/>
      <c r="BEL8" s="201"/>
      <c r="BEM8" s="201"/>
      <c r="BEN8" s="201"/>
      <c r="BEO8" s="201"/>
      <c r="BEP8" s="201"/>
      <c r="BEQ8" s="201"/>
      <c r="BER8" s="201"/>
      <c r="BES8" s="201"/>
      <c r="BET8" s="201"/>
      <c r="BEU8" s="201"/>
      <c r="BEV8" s="201"/>
      <c r="BEW8" s="201"/>
      <c r="BEX8" s="201"/>
      <c r="BEY8" s="201"/>
      <c r="BEZ8" s="201"/>
      <c r="BFA8" s="201"/>
      <c r="BFB8" s="201"/>
      <c r="BFC8" s="201"/>
      <c r="BFD8" s="201"/>
      <c r="BFE8" s="201"/>
      <c r="BFF8" s="201"/>
      <c r="BFG8" s="201"/>
      <c r="BFH8" s="201"/>
      <c r="BFI8" s="201"/>
      <c r="BFJ8" s="201"/>
      <c r="BFK8" s="201"/>
      <c r="BFL8" s="201"/>
      <c r="BFM8" s="201"/>
      <c r="BFN8" s="201"/>
      <c r="BFO8" s="201"/>
      <c r="BFP8" s="201"/>
      <c r="BFQ8" s="201"/>
      <c r="BFR8" s="201"/>
      <c r="BFS8" s="201"/>
      <c r="BFT8" s="201"/>
      <c r="BFU8" s="201"/>
      <c r="BFV8" s="201"/>
      <c r="BFW8" s="201"/>
      <c r="BFX8" s="201"/>
      <c r="BFY8" s="201"/>
      <c r="BFZ8" s="201"/>
      <c r="BGA8" s="201"/>
      <c r="BGB8" s="201"/>
      <c r="BGC8" s="201"/>
      <c r="BGD8" s="201"/>
      <c r="BGE8" s="201"/>
      <c r="BGF8" s="201"/>
      <c r="BGG8" s="201"/>
      <c r="BGH8" s="201"/>
      <c r="BGI8" s="201"/>
      <c r="BGJ8" s="201"/>
      <c r="BGK8" s="201"/>
      <c r="BGL8" s="201"/>
      <c r="BGM8" s="201"/>
      <c r="BGN8" s="201"/>
      <c r="BGO8" s="201"/>
      <c r="BGP8" s="201"/>
      <c r="BGQ8" s="201"/>
      <c r="BGR8" s="201"/>
      <c r="BGS8" s="201"/>
      <c r="BGT8" s="201"/>
      <c r="BGU8" s="201"/>
      <c r="BGV8" s="201"/>
      <c r="BGW8" s="201"/>
      <c r="BGX8" s="201"/>
      <c r="BGY8" s="201"/>
      <c r="BGZ8" s="201"/>
      <c r="BHA8" s="201"/>
      <c r="BHB8" s="201"/>
      <c r="BHC8" s="201"/>
      <c r="BHD8" s="201"/>
      <c r="BHE8" s="201"/>
      <c r="BHF8" s="201"/>
      <c r="BHG8" s="201"/>
      <c r="BHH8" s="201"/>
      <c r="BHI8" s="201"/>
      <c r="BHJ8" s="201"/>
      <c r="BHK8" s="201"/>
      <c r="BHL8" s="201"/>
      <c r="BHM8" s="201"/>
      <c r="BHN8" s="201"/>
      <c r="BHO8" s="201"/>
      <c r="BHP8" s="201"/>
      <c r="BHQ8" s="201"/>
      <c r="BHR8" s="201"/>
      <c r="BHS8" s="201"/>
      <c r="BHT8" s="201"/>
      <c r="BHU8" s="201"/>
      <c r="BHV8" s="201"/>
      <c r="BHW8" s="201"/>
      <c r="BHX8" s="201"/>
      <c r="BHY8" s="201"/>
      <c r="BHZ8" s="201"/>
      <c r="BIA8" s="201"/>
      <c r="BIB8" s="201"/>
      <c r="BIC8" s="201"/>
      <c r="BID8" s="201"/>
      <c r="BIE8" s="201"/>
      <c r="BIF8" s="201"/>
      <c r="BIG8" s="201"/>
      <c r="BIH8" s="201"/>
      <c r="BII8" s="201"/>
      <c r="BIJ8" s="201"/>
      <c r="BIK8" s="201"/>
      <c r="BIL8" s="201"/>
      <c r="BIM8" s="201"/>
      <c r="BIN8" s="201"/>
      <c r="BIO8" s="201"/>
      <c r="BIP8" s="201"/>
      <c r="BIQ8" s="201"/>
      <c r="BIR8" s="201"/>
      <c r="BIS8" s="201"/>
      <c r="BIT8" s="201"/>
      <c r="BIU8" s="201"/>
      <c r="BIV8" s="201"/>
      <c r="BIW8" s="201"/>
      <c r="BIX8" s="201"/>
      <c r="BIY8" s="201"/>
      <c r="BIZ8" s="201"/>
      <c r="BJA8" s="201"/>
      <c r="BJB8" s="201"/>
      <c r="BJC8" s="201"/>
      <c r="BJD8" s="201"/>
      <c r="BJE8" s="201"/>
      <c r="BJF8" s="201"/>
      <c r="BJG8" s="201"/>
      <c r="BJH8" s="201"/>
      <c r="BJI8" s="201"/>
      <c r="BJJ8" s="201"/>
      <c r="BJK8" s="201"/>
      <c r="BJL8" s="201"/>
      <c r="BJM8" s="201"/>
      <c r="BJN8" s="201"/>
      <c r="BJO8" s="201"/>
      <c r="BJP8" s="201"/>
      <c r="BJQ8" s="201"/>
      <c r="BJR8" s="201"/>
      <c r="BJS8" s="201"/>
      <c r="BJT8" s="201"/>
      <c r="BJU8" s="201"/>
      <c r="BJV8" s="201"/>
      <c r="BJW8" s="201"/>
      <c r="BJX8" s="201"/>
      <c r="BJY8" s="201"/>
      <c r="BJZ8" s="201"/>
      <c r="BKA8" s="201"/>
      <c r="BKB8" s="201"/>
      <c r="BKC8" s="201"/>
      <c r="BKD8" s="201"/>
      <c r="BKE8" s="201"/>
      <c r="BKF8" s="201"/>
      <c r="BKG8" s="201"/>
      <c r="BKH8" s="201"/>
      <c r="BKI8" s="201"/>
      <c r="BKJ8" s="201"/>
      <c r="BKK8" s="201"/>
      <c r="BKL8" s="201"/>
      <c r="BKM8" s="201"/>
      <c r="BKN8" s="201"/>
      <c r="BKO8" s="201"/>
      <c r="BKP8" s="201"/>
      <c r="BKQ8" s="201"/>
      <c r="BKR8" s="201"/>
      <c r="BKS8" s="201"/>
      <c r="BKT8" s="201"/>
      <c r="BKU8" s="201"/>
      <c r="BKV8" s="201"/>
      <c r="BKW8" s="201"/>
      <c r="BKX8" s="201"/>
      <c r="BKY8" s="201"/>
      <c r="BKZ8" s="201"/>
      <c r="BLA8" s="201"/>
      <c r="BLB8" s="201"/>
      <c r="BLC8" s="201"/>
      <c r="BLD8" s="201"/>
      <c r="BLE8" s="201"/>
      <c r="BLF8" s="201"/>
      <c r="BLG8" s="201"/>
      <c r="BLH8" s="201"/>
      <c r="BLI8" s="201"/>
      <c r="BLJ8" s="201"/>
      <c r="BLK8" s="201"/>
      <c r="BLL8" s="201"/>
      <c r="BLM8" s="201"/>
      <c r="BLN8" s="201"/>
      <c r="BLO8" s="201"/>
      <c r="BLP8" s="201"/>
      <c r="BLQ8" s="201"/>
      <c r="BLR8" s="201"/>
      <c r="BLS8" s="201"/>
      <c r="BLT8" s="201"/>
      <c r="BLU8" s="201"/>
      <c r="BLV8" s="201"/>
      <c r="BLW8" s="201"/>
      <c r="BLX8" s="201"/>
      <c r="BLY8" s="201"/>
      <c r="BLZ8" s="201"/>
      <c r="BMA8" s="201"/>
      <c r="BMB8" s="201"/>
      <c r="BMC8" s="201"/>
      <c r="BMD8" s="201"/>
      <c r="BME8" s="201"/>
      <c r="BMF8" s="201"/>
      <c r="BMG8" s="201"/>
      <c r="BMH8" s="201"/>
      <c r="BMI8" s="201"/>
      <c r="BMJ8" s="201"/>
      <c r="BMK8" s="201"/>
      <c r="BML8" s="201"/>
      <c r="BMM8" s="201"/>
      <c r="BMN8" s="201"/>
      <c r="BMO8" s="201"/>
      <c r="BMP8" s="201"/>
      <c r="BMQ8" s="201"/>
      <c r="BMR8" s="201"/>
      <c r="BMS8" s="201"/>
      <c r="BMT8" s="201"/>
      <c r="BMU8" s="201"/>
      <c r="BMV8" s="201"/>
      <c r="BMW8" s="201"/>
      <c r="BMX8" s="201"/>
      <c r="BMY8" s="201"/>
      <c r="BMZ8" s="201"/>
      <c r="BNA8" s="201"/>
      <c r="BNB8" s="201"/>
      <c r="BNC8" s="201"/>
      <c r="BND8" s="201"/>
      <c r="BNE8" s="201"/>
      <c r="BNF8" s="201"/>
      <c r="BNG8" s="201"/>
      <c r="BNH8" s="201"/>
      <c r="BNI8" s="201"/>
      <c r="BNJ8" s="201"/>
      <c r="BNK8" s="201"/>
      <c r="BNL8" s="201"/>
      <c r="BNM8" s="201"/>
      <c r="BNN8" s="201"/>
      <c r="BNO8" s="201"/>
      <c r="BNP8" s="201"/>
      <c r="BNQ8" s="201"/>
      <c r="BNR8" s="201"/>
      <c r="BNS8" s="201"/>
      <c r="BNT8" s="201"/>
      <c r="BNU8" s="201"/>
      <c r="BNV8" s="201"/>
      <c r="BNW8" s="201"/>
      <c r="BNX8" s="201"/>
      <c r="BNY8" s="201"/>
      <c r="BNZ8" s="201"/>
      <c r="BOA8" s="201"/>
      <c r="BOB8" s="201"/>
      <c r="BOC8" s="201"/>
      <c r="BOD8" s="201"/>
      <c r="BOE8" s="201"/>
      <c r="BOF8" s="201"/>
      <c r="BOG8" s="201"/>
      <c r="BOH8" s="201"/>
      <c r="BOI8" s="201"/>
      <c r="BOJ8" s="201"/>
      <c r="BOK8" s="201"/>
      <c r="BOL8" s="201"/>
      <c r="BOM8" s="201"/>
      <c r="BON8" s="201"/>
      <c r="BOO8" s="201"/>
      <c r="BOP8" s="201"/>
      <c r="BOQ8" s="201"/>
      <c r="BOR8" s="201"/>
      <c r="BOS8" s="201"/>
      <c r="BOT8" s="201"/>
      <c r="BOU8" s="201"/>
      <c r="BOV8" s="201"/>
      <c r="BOW8" s="201"/>
      <c r="BOX8" s="201"/>
      <c r="BOY8" s="201"/>
      <c r="BOZ8" s="201"/>
      <c r="BPA8" s="201"/>
      <c r="BPB8" s="201"/>
      <c r="BPC8" s="201"/>
      <c r="BPD8" s="201"/>
      <c r="BPE8" s="201"/>
      <c r="BPF8" s="201"/>
      <c r="BPG8" s="201"/>
      <c r="BPH8" s="201"/>
      <c r="BPI8" s="201"/>
      <c r="BPJ8" s="201"/>
      <c r="BPK8" s="201"/>
      <c r="BPL8" s="201"/>
      <c r="BPM8" s="201"/>
      <c r="BPN8" s="201"/>
      <c r="BPO8" s="201"/>
      <c r="BPP8" s="201"/>
      <c r="BPQ8" s="201"/>
      <c r="BPR8" s="201"/>
      <c r="BPS8" s="201"/>
      <c r="BPT8" s="201"/>
      <c r="BPU8" s="201"/>
      <c r="BPV8" s="201"/>
      <c r="BPW8" s="201"/>
      <c r="BPX8" s="201"/>
      <c r="BPY8" s="201"/>
      <c r="BPZ8" s="201"/>
      <c r="BQA8" s="201"/>
      <c r="BQB8" s="201"/>
      <c r="BQC8" s="201"/>
      <c r="BQD8" s="201"/>
      <c r="BQE8" s="201"/>
      <c r="BQF8" s="201"/>
      <c r="BQG8" s="201"/>
      <c r="BQH8" s="201"/>
      <c r="BQI8" s="201"/>
      <c r="BQJ8" s="201"/>
      <c r="BQK8" s="201"/>
      <c r="BQL8" s="201"/>
      <c r="BQM8" s="201"/>
      <c r="BQN8" s="201"/>
      <c r="BQO8" s="201"/>
      <c r="BQP8" s="201"/>
      <c r="BQQ8" s="201"/>
      <c r="BQR8" s="201"/>
      <c r="BQS8" s="201"/>
      <c r="BQT8" s="201"/>
      <c r="BQU8" s="201"/>
      <c r="BQV8" s="201"/>
      <c r="BQW8" s="201"/>
      <c r="BQX8" s="201"/>
      <c r="BQY8" s="201"/>
      <c r="BQZ8" s="201"/>
      <c r="BRA8" s="201"/>
      <c r="BRB8" s="201"/>
      <c r="BRC8" s="201"/>
      <c r="BRD8" s="201"/>
      <c r="BRE8" s="201"/>
      <c r="BRF8" s="201"/>
      <c r="BRG8" s="201"/>
      <c r="BRH8" s="201"/>
      <c r="BRI8" s="201"/>
      <c r="BRJ8" s="201"/>
      <c r="BRK8" s="201"/>
      <c r="BRL8" s="201"/>
      <c r="BRM8" s="201"/>
      <c r="BRN8" s="201"/>
      <c r="BRO8" s="201"/>
      <c r="BRP8" s="201"/>
      <c r="BRQ8" s="201"/>
      <c r="BRR8" s="201"/>
      <c r="BRS8" s="201"/>
      <c r="BRT8" s="201"/>
      <c r="BRU8" s="201"/>
      <c r="BRV8" s="201"/>
      <c r="BRW8" s="201"/>
      <c r="BRX8" s="201"/>
      <c r="BRY8" s="201"/>
      <c r="BRZ8" s="201"/>
      <c r="BSA8" s="201"/>
      <c r="BSB8" s="201"/>
      <c r="BSC8" s="201"/>
      <c r="BSD8" s="201"/>
      <c r="BSE8" s="201"/>
      <c r="BSF8" s="201"/>
      <c r="BSG8" s="201"/>
      <c r="BSH8" s="201"/>
      <c r="BSI8" s="201"/>
      <c r="BSJ8" s="201"/>
      <c r="BSK8" s="201"/>
      <c r="BSL8" s="201"/>
      <c r="BSM8" s="201"/>
      <c r="BSN8" s="201"/>
      <c r="BSO8" s="201"/>
      <c r="BSP8" s="201"/>
      <c r="BSQ8" s="201"/>
      <c r="BSR8" s="201"/>
      <c r="BSS8" s="201"/>
      <c r="BST8" s="201"/>
      <c r="BSU8" s="201"/>
      <c r="BSV8" s="201"/>
      <c r="BSW8" s="201"/>
      <c r="BSX8" s="201"/>
      <c r="BSY8" s="201"/>
      <c r="BSZ8" s="201"/>
      <c r="BTA8" s="201"/>
      <c r="BTB8" s="201"/>
      <c r="BTC8" s="201"/>
      <c r="BTD8" s="201"/>
      <c r="BTE8" s="201"/>
      <c r="BTF8" s="201"/>
      <c r="BTG8" s="201"/>
      <c r="BTH8" s="201"/>
      <c r="BTI8" s="201"/>
      <c r="BTJ8" s="201"/>
      <c r="BTK8" s="201"/>
      <c r="BTL8" s="201"/>
      <c r="BTM8" s="201"/>
      <c r="BTN8" s="201"/>
      <c r="BTO8" s="201"/>
      <c r="BTP8" s="201"/>
      <c r="BTQ8" s="201"/>
      <c r="BTR8" s="201"/>
      <c r="BTS8" s="201"/>
      <c r="BTT8" s="201"/>
      <c r="BTU8" s="201"/>
      <c r="BTV8" s="201"/>
      <c r="BTW8" s="201"/>
      <c r="BTX8" s="201"/>
      <c r="BTY8" s="201"/>
      <c r="BTZ8" s="201"/>
      <c r="BUA8" s="201"/>
      <c r="BUB8" s="201"/>
      <c r="BUC8" s="201"/>
      <c r="BUD8" s="201"/>
      <c r="BUE8" s="201"/>
      <c r="BUF8" s="201"/>
      <c r="BUG8" s="201"/>
      <c r="BUH8" s="201"/>
      <c r="BUI8" s="201"/>
      <c r="BUJ8" s="201"/>
      <c r="BUK8" s="201"/>
      <c r="BUL8" s="201"/>
      <c r="BUM8" s="201"/>
      <c r="BUN8" s="201"/>
      <c r="BUO8" s="201"/>
      <c r="BUP8" s="201"/>
      <c r="BUQ8" s="201"/>
      <c r="BUR8" s="201"/>
      <c r="BUS8" s="201"/>
      <c r="BUT8" s="201"/>
      <c r="BUU8" s="201"/>
      <c r="BUV8" s="201"/>
      <c r="BUW8" s="201"/>
      <c r="BUX8" s="201"/>
      <c r="BUY8" s="201"/>
      <c r="BUZ8" s="201"/>
      <c r="BVA8" s="201"/>
      <c r="BVB8" s="201"/>
      <c r="BVC8" s="201"/>
      <c r="BVD8" s="201"/>
      <c r="BVE8" s="201"/>
      <c r="BVF8" s="201"/>
      <c r="BVG8" s="201"/>
      <c r="BVH8" s="201"/>
      <c r="BVI8" s="201"/>
      <c r="BVJ8" s="201"/>
      <c r="BVK8" s="201"/>
      <c r="BVL8" s="201"/>
      <c r="BVM8" s="201"/>
      <c r="BVN8" s="201"/>
      <c r="BVO8" s="201"/>
      <c r="BVP8" s="201"/>
      <c r="BVQ8" s="201"/>
      <c r="BVR8" s="201"/>
      <c r="BVS8" s="201"/>
      <c r="BVT8" s="201"/>
      <c r="BVU8" s="201"/>
      <c r="BVV8" s="201"/>
      <c r="BVW8" s="201"/>
      <c r="BVX8" s="201"/>
      <c r="BVY8" s="201"/>
      <c r="BVZ8" s="201"/>
      <c r="BWA8" s="201"/>
      <c r="BWB8" s="201"/>
      <c r="BWC8" s="201"/>
      <c r="BWD8" s="201"/>
      <c r="BWE8" s="201"/>
      <c r="BWF8" s="201"/>
      <c r="BWG8" s="201"/>
      <c r="BWH8" s="201"/>
      <c r="BWI8" s="201"/>
      <c r="BWJ8" s="201"/>
      <c r="BWK8" s="201"/>
      <c r="BWL8" s="201"/>
      <c r="BWM8" s="201"/>
      <c r="BWN8" s="201"/>
      <c r="BWO8" s="201"/>
      <c r="BWP8" s="201"/>
      <c r="BWQ8" s="201"/>
      <c r="BWR8" s="201"/>
      <c r="BWS8" s="201"/>
      <c r="BWT8" s="201"/>
      <c r="BWU8" s="201"/>
      <c r="BWV8" s="201"/>
      <c r="BWW8" s="201"/>
      <c r="BWX8" s="201"/>
      <c r="BWY8" s="201"/>
      <c r="BWZ8" s="201"/>
      <c r="BXA8" s="201"/>
      <c r="BXB8" s="201"/>
      <c r="BXC8" s="201"/>
      <c r="BXD8" s="201"/>
      <c r="BXE8" s="201"/>
      <c r="BXF8" s="201"/>
      <c r="BXG8" s="201"/>
      <c r="BXH8" s="201"/>
      <c r="BXI8" s="201"/>
      <c r="BXJ8" s="201"/>
      <c r="BXK8" s="201"/>
      <c r="BXL8" s="201"/>
      <c r="BXM8" s="201"/>
      <c r="BXN8" s="201"/>
      <c r="BXO8" s="201"/>
      <c r="BXP8" s="201"/>
      <c r="BXQ8" s="201"/>
      <c r="BXR8" s="201"/>
      <c r="BXS8" s="201"/>
      <c r="BXT8" s="201"/>
      <c r="BXU8" s="201"/>
      <c r="BXV8" s="201"/>
      <c r="BXW8" s="201"/>
      <c r="BXX8" s="201"/>
      <c r="BXY8" s="201"/>
      <c r="BXZ8" s="201"/>
      <c r="BYA8" s="201"/>
      <c r="BYB8" s="201"/>
      <c r="BYC8" s="201"/>
      <c r="BYD8" s="201"/>
      <c r="BYE8" s="201"/>
      <c r="BYF8" s="201"/>
      <c r="BYG8" s="201"/>
      <c r="BYH8" s="201"/>
      <c r="BYI8" s="201"/>
      <c r="BYJ8" s="201"/>
      <c r="BYK8" s="201"/>
      <c r="BYL8" s="201"/>
      <c r="BYM8" s="201"/>
      <c r="BYN8" s="201"/>
      <c r="BYO8" s="201"/>
      <c r="BYP8" s="201"/>
      <c r="BYQ8" s="201"/>
      <c r="BYR8" s="201"/>
      <c r="BYS8" s="201"/>
      <c r="BYT8" s="201"/>
      <c r="BYU8" s="201"/>
      <c r="BYV8" s="201"/>
      <c r="BYW8" s="201"/>
      <c r="BYX8" s="201"/>
      <c r="BYY8" s="201"/>
      <c r="BYZ8" s="201"/>
      <c r="BZA8" s="201"/>
      <c r="BZB8" s="201"/>
      <c r="BZC8" s="201"/>
      <c r="BZD8" s="201"/>
      <c r="BZE8" s="201"/>
      <c r="BZF8" s="201"/>
      <c r="BZG8" s="201"/>
      <c r="BZH8" s="201"/>
      <c r="BZI8" s="201"/>
      <c r="BZJ8" s="201"/>
      <c r="BZK8" s="201"/>
      <c r="BZL8" s="201"/>
      <c r="BZM8" s="201"/>
      <c r="BZN8" s="201"/>
      <c r="BZO8" s="201"/>
      <c r="BZP8" s="201"/>
      <c r="BZQ8" s="201"/>
      <c r="BZR8" s="201"/>
      <c r="BZS8" s="201"/>
      <c r="BZT8" s="201"/>
      <c r="BZU8" s="201"/>
      <c r="BZV8" s="201"/>
      <c r="BZW8" s="201"/>
      <c r="BZX8" s="201"/>
      <c r="BZY8" s="201"/>
      <c r="BZZ8" s="201"/>
      <c r="CAA8" s="201"/>
      <c r="CAB8" s="201"/>
      <c r="CAC8" s="201"/>
      <c r="CAD8" s="201"/>
      <c r="CAE8" s="201"/>
      <c r="CAF8" s="201"/>
      <c r="CAG8" s="201"/>
      <c r="CAH8" s="201"/>
      <c r="CAI8" s="201"/>
      <c r="CAJ8" s="201"/>
      <c r="CAK8" s="201"/>
      <c r="CAL8" s="201"/>
      <c r="CAM8" s="201"/>
      <c r="CAN8" s="201"/>
      <c r="CAO8" s="201"/>
      <c r="CAP8" s="201"/>
      <c r="CAQ8" s="201"/>
      <c r="CAR8" s="201"/>
      <c r="CAS8" s="201"/>
      <c r="CAT8" s="201"/>
      <c r="CAU8" s="201"/>
      <c r="CAV8" s="201"/>
      <c r="CAW8" s="201"/>
      <c r="CAX8" s="201"/>
      <c r="CAY8" s="201"/>
      <c r="CAZ8" s="201"/>
      <c r="CBA8" s="201"/>
      <c r="CBB8" s="201"/>
      <c r="CBC8" s="201"/>
      <c r="CBD8" s="201"/>
      <c r="CBE8" s="201"/>
      <c r="CBF8" s="201"/>
      <c r="CBG8" s="201"/>
      <c r="CBH8" s="201"/>
      <c r="CBI8" s="201"/>
      <c r="CBJ8" s="201"/>
      <c r="CBK8" s="201"/>
      <c r="CBL8" s="201"/>
      <c r="CBM8" s="201"/>
      <c r="CBN8" s="201"/>
      <c r="CBO8" s="201"/>
      <c r="CBP8" s="201"/>
      <c r="CBQ8" s="201"/>
      <c r="CBR8" s="201"/>
      <c r="CBS8" s="201"/>
      <c r="CBT8" s="201"/>
      <c r="CBU8" s="201"/>
      <c r="CBV8" s="201"/>
      <c r="CBW8" s="201"/>
      <c r="CBX8" s="201"/>
      <c r="CBY8" s="201"/>
      <c r="CBZ8" s="201"/>
      <c r="CCA8" s="201"/>
      <c r="CCB8" s="201"/>
      <c r="CCC8" s="201"/>
      <c r="CCD8" s="201"/>
      <c r="CCE8" s="201"/>
      <c r="CCF8" s="201"/>
      <c r="CCG8" s="201"/>
      <c r="CCH8" s="201"/>
      <c r="CCI8" s="201"/>
      <c r="CCJ8" s="201"/>
      <c r="CCK8" s="201"/>
      <c r="CCL8" s="201"/>
      <c r="CCM8" s="201"/>
      <c r="CCN8" s="201"/>
      <c r="CCO8" s="201"/>
      <c r="CCP8" s="201"/>
      <c r="CCQ8" s="201"/>
      <c r="CCR8" s="201"/>
      <c r="CCS8" s="201"/>
      <c r="CCT8" s="201"/>
      <c r="CCU8" s="201"/>
      <c r="CCV8" s="201"/>
      <c r="CCW8" s="201"/>
      <c r="CCX8" s="201"/>
      <c r="CCY8" s="201"/>
      <c r="CCZ8" s="201"/>
      <c r="CDA8" s="201"/>
      <c r="CDB8" s="201"/>
      <c r="CDC8" s="201"/>
      <c r="CDD8" s="201"/>
      <c r="CDE8" s="201"/>
      <c r="CDF8" s="201"/>
      <c r="CDG8" s="201"/>
      <c r="CDH8" s="201"/>
      <c r="CDI8" s="201"/>
      <c r="CDJ8" s="201"/>
      <c r="CDK8" s="201"/>
      <c r="CDL8" s="201"/>
      <c r="CDM8" s="201"/>
      <c r="CDN8" s="201"/>
      <c r="CDO8" s="201"/>
      <c r="CDP8" s="201"/>
      <c r="CDQ8" s="201"/>
      <c r="CDR8" s="201"/>
      <c r="CDS8" s="201"/>
      <c r="CDT8" s="201"/>
      <c r="CDU8" s="201"/>
      <c r="CDV8" s="201"/>
      <c r="CDW8" s="201"/>
      <c r="CDX8" s="201"/>
      <c r="CDY8" s="201"/>
      <c r="CDZ8" s="201"/>
      <c r="CEA8" s="201"/>
      <c r="CEB8" s="201"/>
      <c r="CEC8" s="201"/>
      <c r="CED8" s="201"/>
      <c r="CEE8" s="201"/>
      <c r="CEF8" s="201"/>
      <c r="CEG8" s="201"/>
      <c r="CEH8" s="201"/>
      <c r="CEI8" s="201"/>
      <c r="CEJ8" s="201"/>
      <c r="CEK8" s="201"/>
      <c r="CEL8" s="201"/>
      <c r="CEM8" s="201"/>
      <c r="CEN8" s="201"/>
      <c r="CEO8" s="201"/>
      <c r="CEP8" s="201"/>
      <c r="CEQ8" s="201"/>
      <c r="CER8" s="201"/>
      <c r="CES8" s="201"/>
      <c r="CET8" s="201"/>
      <c r="CEU8" s="201"/>
      <c r="CEV8" s="201"/>
      <c r="CEW8" s="201"/>
      <c r="CEX8" s="201"/>
      <c r="CEY8" s="201"/>
      <c r="CEZ8" s="201"/>
      <c r="CFA8" s="201"/>
      <c r="CFB8" s="201"/>
      <c r="CFC8" s="201"/>
      <c r="CFD8" s="201"/>
      <c r="CFE8" s="201"/>
      <c r="CFF8" s="201"/>
      <c r="CFG8" s="201"/>
      <c r="CFH8" s="201"/>
      <c r="CFI8" s="201"/>
      <c r="CFJ8" s="201"/>
      <c r="CFK8" s="201"/>
      <c r="CFL8" s="201"/>
      <c r="CFM8" s="201"/>
      <c r="CFN8" s="201"/>
      <c r="CFO8" s="201"/>
      <c r="CFP8" s="201"/>
      <c r="CFQ8" s="201"/>
      <c r="CFR8" s="201"/>
      <c r="CFS8" s="201"/>
      <c r="CFT8" s="201"/>
      <c r="CFU8" s="201"/>
      <c r="CFV8" s="201"/>
      <c r="CFW8" s="201"/>
      <c r="CFX8" s="201"/>
      <c r="CFY8" s="201"/>
      <c r="CFZ8" s="201"/>
      <c r="CGA8" s="201"/>
      <c r="CGB8" s="201"/>
      <c r="CGC8" s="201"/>
      <c r="CGD8" s="201"/>
      <c r="CGE8" s="201"/>
      <c r="CGF8" s="201"/>
      <c r="CGG8" s="201"/>
      <c r="CGH8" s="201"/>
      <c r="CGI8" s="201"/>
      <c r="CGJ8" s="201"/>
      <c r="CGK8" s="201"/>
      <c r="CGL8" s="201"/>
      <c r="CGM8" s="201"/>
      <c r="CGN8" s="201"/>
      <c r="CGO8" s="201"/>
      <c r="CGP8" s="201"/>
      <c r="CGQ8" s="201"/>
      <c r="CGR8" s="201"/>
      <c r="CGS8" s="201"/>
      <c r="CGT8" s="201"/>
      <c r="CGU8" s="201"/>
      <c r="CGV8" s="201"/>
      <c r="CGW8" s="201"/>
      <c r="CGX8" s="201"/>
      <c r="CGY8" s="201"/>
      <c r="CGZ8" s="201"/>
      <c r="CHA8" s="201"/>
      <c r="CHB8" s="201"/>
      <c r="CHC8" s="201"/>
      <c r="CHD8" s="201"/>
      <c r="CHE8" s="201"/>
      <c r="CHF8" s="201"/>
      <c r="CHG8" s="201"/>
      <c r="CHH8" s="201"/>
      <c r="CHI8" s="201"/>
      <c r="CHJ8" s="201"/>
      <c r="CHK8" s="201"/>
      <c r="CHL8" s="201"/>
      <c r="CHM8" s="201"/>
      <c r="CHN8" s="201"/>
      <c r="CHO8" s="201"/>
      <c r="CHP8" s="201"/>
      <c r="CHQ8" s="201"/>
      <c r="CHR8" s="201"/>
      <c r="CHS8" s="201"/>
      <c r="CHT8" s="201"/>
      <c r="CHU8" s="201"/>
      <c r="CHV8" s="201"/>
      <c r="CHW8" s="201"/>
      <c r="CHX8" s="201"/>
      <c r="CHY8" s="201"/>
      <c r="CHZ8" s="201"/>
      <c r="CIA8" s="201"/>
      <c r="CIB8" s="201"/>
      <c r="CIC8" s="201"/>
      <c r="CID8" s="201"/>
      <c r="CIE8" s="201"/>
      <c r="CIF8" s="201"/>
      <c r="CIG8" s="201"/>
      <c r="CIH8" s="201"/>
      <c r="CII8" s="201"/>
      <c r="CIJ8" s="201"/>
      <c r="CIK8" s="201"/>
      <c r="CIL8" s="201"/>
      <c r="CIM8" s="201"/>
      <c r="CIN8" s="201"/>
      <c r="CIO8" s="201"/>
      <c r="CIP8" s="201"/>
      <c r="CIQ8" s="201"/>
      <c r="CIR8" s="201"/>
      <c r="CIS8" s="201"/>
      <c r="CIT8" s="201"/>
      <c r="CIU8" s="201"/>
      <c r="CIV8" s="201"/>
      <c r="CIW8" s="201"/>
      <c r="CIX8" s="201"/>
      <c r="CIY8" s="201"/>
      <c r="CIZ8" s="201"/>
      <c r="CJA8" s="201"/>
      <c r="CJB8" s="201"/>
      <c r="CJC8" s="201"/>
      <c r="CJD8" s="201"/>
      <c r="CJE8" s="201"/>
      <c r="CJF8" s="201"/>
      <c r="CJG8" s="201"/>
      <c r="CJH8" s="201"/>
      <c r="CJI8" s="201"/>
      <c r="CJJ8" s="201"/>
      <c r="CJK8" s="201"/>
      <c r="CJL8" s="201"/>
      <c r="CJM8" s="201"/>
      <c r="CJN8" s="201"/>
      <c r="CJO8" s="201"/>
      <c r="CJP8" s="201"/>
      <c r="CJQ8" s="201"/>
      <c r="CJR8" s="201"/>
      <c r="CJS8" s="201"/>
      <c r="CJT8" s="201"/>
      <c r="CJU8" s="201"/>
      <c r="CJV8" s="201"/>
      <c r="CJW8" s="201"/>
      <c r="CJX8" s="201"/>
      <c r="CJY8" s="201"/>
      <c r="CJZ8" s="201"/>
      <c r="CKA8" s="201"/>
      <c r="CKB8" s="201"/>
      <c r="CKC8" s="201"/>
      <c r="CKD8" s="201"/>
      <c r="CKE8" s="201"/>
      <c r="CKF8" s="201"/>
      <c r="CKG8" s="201"/>
      <c r="CKH8" s="201"/>
      <c r="CKI8" s="201"/>
      <c r="CKJ8" s="201"/>
      <c r="CKK8" s="201"/>
      <c r="CKL8" s="201"/>
      <c r="CKM8" s="201"/>
      <c r="CKN8" s="201"/>
      <c r="CKO8" s="201"/>
      <c r="CKP8" s="201"/>
      <c r="CKQ8" s="201"/>
      <c r="CKR8" s="201"/>
      <c r="CKS8" s="201"/>
      <c r="CKT8" s="201"/>
      <c r="CKU8" s="201"/>
      <c r="CKV8" s="201"/>
      <c r="CKW8" s="201"/>
      <c r="CKX8" s="201"/>
      <c r="CKY8" s="201"/>
      <c r="CKZ8" s="201"/>
      <c r="CLA8" s="201"/>
      <c r="CLB8" s="201"/>
      <c r="CLC8" s="201"/>
      <c r="CLD8" s="201"/>
      <c r="CLE8" s="201"/>
      <c r="CLF8" s="201"/>
      <c r="CLG8" s="201"/>
      <c r="CLH8" s="201"/>
      <c r="CLI8" s="201"/>
      <c r="CLJ8" s="201"/>
      <c r="CLK8" s="201"/>
      <c r="CLL8" s="201"/>
      <c r="CLM8" s="201"/>
      <c r="CLN8" s="201"/>
      <c r="CLO8" s="201"/>
      <c r="CLP8" s="201"/>
      <c r="CLQ8" s="201"/>
      <c r="CLR8" s="201"/>
      <c r="CLS8" s="201"/>
      <c r="CLT8" s="201"/>
      <c r="CLU8" s="201"/>
      <c r="CLV8" s="201"/>
      <c r="CLW8" s="201"/>
      <c r="CLX8" s="201"/>
      <c r="CLY8" s="201"/>
      <c r="CLZ8" s="201"/>
      <c r="CMA8" s="201"/>
      <c r="CMB8" s="201"/>
      <c r="CMC8" s="201"/>
      <c r="CMD8" s="201"/>
      <c r="CME8" s="201"/>
      <c r="CMF8" s="201"/>
      <c r="CMG8" s="201"/>
      <c r="CMH8" s="201"/>
      <c r="CMI8" s="201"/>
      <c r="CMJ8" s="201"/>
      <c r="CMK8" s="201"/>
      <c r="CML8" s="201"/>
      <c r="CMM8" s="201"/>
      <c r="CMN8" s="201"/>
      <c r="CMO8" s="201"/>
      <c r="CMP8" s="201"/>
      <c r="CMQ8" s="201"/>
      <c r="CMR8" s="201"/>
      <c r="CMS8" s="201"/>
      <c r="CMT8" s="201"/>
      <c r="CMU8" s="201"/>
      <c r="CMV8" s="201"/>
      <c r="CMW8" s="201"/>
      <c r="CMX8" s="201"/>
      <c r="CMY8" s="201"/>
      <c r="CMZ8" s="201"/>
      <c r="CNA8" s="201"/>
      <c r="CNB8" s="201"/>
      <c r="CNC8" s="201"/>
      <c r="CND8" s="201"/>
      <c r="CNE8" s="201"/>
      <c r="CNF8" s="201"/>
      <c r="CNG8" s="201"/>
      <c r="CNH8" s="201"/>
      <c r="CNI8" s="201"/>
      <c r="CNJ8" s="201"/>
      <c r="CNK8" s="201"/>
      <c r="CNL8" s="201"/>
      <c r="CNM8" s="201"/>
      <c r="CNN8" s="201"/>
      <c r="CNO8" s="201"/>
      <c r="CNP8" s="201"/>
      <c r="CNQ8" s="201"/>
      <c r="CNR8" s="201"/>
      <c r="CNS8" s="201"/>
      <c r="CNT8" s="201"/>
      <c r="CNU8" s="201"/>
      <c r="CNV8" s="201"/>
      <c r="CNW8" s="201"/>
      <c r="CNX8" s="201"/>
      <c r="CNY8" s="201"/>
      <c r="CNZ8" s="201"/>
      <c r="COA8" s="201"/>
      <c r="COB8" s="201"/>
      <c r="COC8" s="201"/>
      <c r="COD8" s="201"/>
      <c r="COE8" s="201"/>
      <c r="COF8" s="201"/>
      <c r="COG8" s="201"/>
      <c r="COH8" s="201"/>
      <c r="COI8" s="201"/>
      <c r="COJ8" s="201"/>
      <c r="COK8" s="201"/>
      <c r="COL8" s="201"/>
      <c r="COM8" s="201"/>
      <c r="CON8" s="201"/>
      <c r="COO8" s="201"/>
      <c r="COP8" s="201"/>
      <c r="COQ8" s="201"/>
      <c r="COR8" s="201"/>
      <c r="COS8" s="201"/>
      <c r="COT8" s="201"/>
      <c r="COU8" s="201"/>
      <c r="COV8" s="201"/>
      <c r="COW8" s="201"/>
      <c r="COX8" s="201"/>
      <c r="COY8" s="201"/>
      <c r="COZ8" s="201"/>
      <c r="CPA8" s="201"/>
      <c r="CPB8" s="201"/>
      <c r="CPC8" s="201"/>
      <c r="CPD8" s="201"/>
      <c r="CPE8" s="201"/>
      <c r="CPF8" s="201"/>
      <c r="CPG8" s="201"/>
      <c r="CPH8" s="201"/>
      <c r="CPI8" s="201"/>
      <c r="CPJ8" s="201"/>
      <c r="CPK8" s="201"/>
      <c r="CPL8" s="201"/>
      <c r="CPM8" s="201"/>
      <c r="CPN8" s="201"/>
      <c r="CPO8" s="201"/>
      <c r="CPP8" s="201"/>
      <c r="CPQ8" s="201"/>
      <c r="CPR8" s="201"/>
      <c r="CPS8" s="201"/>
      <c r="CPT8" s="201"/>
      <c r="CPU8" s="201"/>
      <c r="CPV8" s="201"/>
      <c r="CPW8" s="201"/>
      <c r="CPX8" s="201"/>
      <c r="CPY8" s="201"/>
      <c r="CPZ8" s="201"/>
      <c r="CQA8" s="201"/>
      <c r="CQB8" s="201"/>
      <c r="CQC8" s="201"/>
      <c r="CQD8" s="201"/>
      <c r="CQE8" s="201"/>
      <c r="CQF8" s="201"/>
      <c r="CQG8" s="201"/>
      <c r="CQH8" s="201"/>
      <c r="CQI8" s="201"/>
      <c r="CQJ8" s="201"/>
      <c r="CQK8" s="201"/>
      <c r="CQL8" s="201"/>
      <c r="CQM8" s="201"/>
      <c r="CQN8" s="201"/>
      <c r="CQO8" s="201"/>
      <c r="CQP8" s="201"/>
      <c r="CQQ8" s="201"/>
      <c r="CQR8" s="201"/>
      <c r="CQS8" s="201"/>
      <c r="CQT8" s="201"/>
      <c r="CQU8" s="201"/>
      <c r="CQV8" s="201"/>
      <c r="CQW8" s="201"/>
      <c r="CQX8" s="201"/>
      <c r="CQY8" s="201"/>
      <c r="CQZ8" s="201"/>
      <c r="CRA8" s="201"/>
      <c r="CRB8" s="201"/>
      <c r="CRC8" s="201"/>
      <c r="CRD8" s="201"/>
      <c r="CRE8" s="201"/>
      <c r="CRF8" s="201"/>
      <c r="CRG8" s="201"/>
      <c r="CRH8" s="201"/>
      <c r="CRI8" s="201"/>
      <c r="CRJ8" s="201"/>
      <c r="CRK8" s="201"/>
      <c r="CRL8" s="201"/>
      <c r="CRM8" s="201"/>
      <c r="CRN8" s="201"/>
      <c r="CRO8" s="201"/>
      <c r="CRP8" s="201"/>
      <c r="CRQ8" s="201"/>
      <c r="CRR8" s="201"/>
      <c r="CRS8" s="201"/>
      <c r="CRT8" s="201"/>
      <c r="CRU8" s="201"/>
      <c r="CRV8" s="201"/>
      <c r="CRW8" s="201"/>
      <c r="CRX8" s="201"/>
      <c r="CRY8" s="201"/>
      <c r="CRZ8" s="201"/>
      <c r="CSA8" s="201"/>
      <c r="CSB8" s="201"/>
      <c r="CSC8" s="201"/>
      <c r="CSD8" s="201"/>
      <c r="CSE8" s="201"/>
      <c r="CSF8" s="201"/>
      <c r="CSG8" s="201"/>
      <c r="CSH8" s="201"/>
      <c r="CSI8" s="201"/>
      <c r="CSJ8" s="201"/>
      <c r="CSK8" s="201"/>
      <c r="CSL8" s="201"/>
      <c r="CSM8" s="201"/>
      <c r="CSN8" s="201"/>
      <c r="CSO8" s="201"/>
      <c r="CSP8" s="201"/>
      <c r="CSQ8" s="201"/>
      <c r="CSR8" s="201"/>
      <c r="CSS8" s="201"/>
      <c r="CST8" s="201"/>
      <c r="CSU8" s="201"/>
      <c r="CSV8" s="201"/>
      <c r="CSW8" s="201"/>
      <c r="CSX8" s="201"/>
      <c r="CSY8" s="201"/>
      <c r="CSZ8" s="201"/>
      <c r="CTA8" s="201"/>
      <c r="CTB8" s="201"/>
      <c r="CTC8" s="201"/>
      <c r="CTD8" s="201"/>
      <c r="CTE8" s="201"/>
      <c r="CTF8" s="201"/>
      <c r="CTG8" s="201"/>
      <c r="CTH8" s="201"/>
      <c r="CTI8" s="201"/>
      <c r="CTJ8" s="201"/>
      <c r="CTK8" s="201"/>
      <c r="CTL8" s="201"/>
      <c r="CTM8" s="201"/>
      <c r="CTN8" s="201"/>
      <c r="CTO8" s="201"/>
      <c r="CTP8" s="201"/>
      <c r="CTQ8" s="201"/>
      <c r="CTR8" s="201"/>
      <c r="CTS8" s="201"/>
      <c r="CTT8" s="201"/>
      <c r="CTU8" s="201"/>
      <c r="CTV8" s="201"/>
      <c r="CTW8" s="201"/>
      <c r="CTX8" s="201"/>
      <c r="CTY8" s="201"/>
      <c r="CTZ8" s="201"/>
      <c r="CUA8" s="201"/>
      <c r="CUB8" s="201"/>
      <c r="CUC8" s="201"/>
      <c r="CUD8" s="201"/>
      <c r="CUE8" s="201"/>
      <c r="CUF8" s="201"/>
      <c r="CUG8" s="201"/>
      <c r="CUH8" s="201"/>
      <c r="CUI8" s="201"/>
      <c r="CUJ8" s="201"/>
      <c r="CUK8" s="201"/>
      <c r="CUL8" s="201"/>
      <c r="CUM8" s="201"/>
      <c r="CUN8" s="201"/>
      <c r="CUO8" s="201"/>
      <c r="CUP8" s="201"/>
      <c r="CUQ8" s="201"/>
      <c r="CUR8" s="201"/>
      <c r="CUS8" s="201"/>
      <c r="CUT8" s="201"/>
      <c r="CUU8" s="201"/>
      <c r="CUV8" s="201"/>
      <c r="CUW8" s="201"/>
      <c r="CUX8" s="201"/>
      <c r="CUY8" s="201"/>
      <c r="CUZ8" s="201"/>
      <c r="CVA8" s="201"/>
      <c r="CVB8" s="201"/>
      <c r="CVC8" s="201"/>
      <c r="CVD8" s="201"/>
      <c r="CVE8" s="201"/>
      <c r="CVF8" s="201"/>
      <c r="CVG8" s="201"/>
      <c r="CVH8" s="201"/>
      <c r="CVI8" s="201"/>
      <c r="CVJ8" s="201"/>
      <c r="CVK8" s="201"/>
      <c r="CVL8" s="201"/>
      <c r="CVM8" s="201"/>
      <c r="CVN8" s="201"/>
      <c r="CVO8" s="201"/>
      <c r="CVP8" s="201"/>
      <c r="CVQ8" s="201"/>
      <c r="CVR8" s="201"/>
      <c r="CVS8" s="201"/>
      <c r="CVT8" s="201"/>
      <c r="CVU8" s="201"/>
      <c r="CVV8" s="201"/>
      <c r="CVW8" s="201"/>
      <c r="CVX8" s="201"/>
      <c r="CVY8" s="201"/>
      <c r="CVZ8" s="201"/>
      <c r="CWA8" s="201"/>
      <c r="CWB8" s="201"/>
      <c r="CWC8" s="201"/>
      <c r="CWD8" s="201"/>
      <c r="CWE8" s="201"/>
      <c r="CWF8" s="201"/>
      <c r="CWG8" s="201"/>
      <c r="CWH8" s="201"/>
      <c r="CWI8" s="201"/>
      <c r="CWJ8" s="201"/>
      <c r="CWK8" s="201"/>
      <c r="CWL8" s="201"/>
      <c r="CWM8" s="201"/>
      <c r="CWN8" s="201"/>
      <c r="CWO8" s="201"/>
      <c r="CWP8" s="201"/>
      <c r="CWQ8" s="201"/>
      <c r="CWR8" s="201"/>
      <c r="CWS8" s="201"/>
      <c r="CWT8" s="201"/>
      <c r="CWU8" s="201"/>
      <c r="CWV8" s="201"/>
      <c r="CWW8" s="201"/>
      <c r="CWX8" s="201"/>
      <c r="CWY8" s="201"/>
      <c r="CWZ8" s="201"/>
      <c r="CXA8" s="201"/>
      <c r="CXB8" s="201"/>
      <c r="CXC8" s="201"/>
      <c r="CXD8" s="201"/>
      <c r="CXE8" s="201"/>
      <c r="CXF8" s="201"/>
      <c r="CXG8" s="201"/>
      <c r="CXH8" s="201"/>
      <c r="CXI8" s="201"/>
      <c r="CXJ8" s="201"/>
      <c r="CXK8" s="201"/>
      <c r="CXL8" s="201"/>
      <c r="CXM8" s="201"/>
      <c r="CXN8" s="201"/>
      <c r="CXO8" s="201"/>
      <c r="CXP8" s="201"/>
      <c r="CXQ8" s="201"/>
      <c r="CXR8" s="201"/>
      <c r="CXS8" s="201"/>
      <c r="CXT8" s="201"/>
      <c r="CXU8" s="201"/>
      <c r="CXV8" s="201"/>
      <c r="CXW8" s="201"/>
      <c r="CXX8" s="201"/>
      <c r="CXY8" s="201"/>
      <c r="CXZ8" s="201"/>
      <c r="CYA8" s="201"/>
      <c r="CYB8" s="201"/>
      <c r="CYC8" s="201"/>
      <c r="CYD8" s="201"/>
      <c r="CYE8" s="201"/>
      <c r="CYF8" s="201"/>
      <c r="CYG8" s="201"/>
      <c r="CYH8" s="201"/>
      <c r="CYI8" s="201"/>
      <c r="CYJ8" s="201"/>
      <c r="CYK8" s="201"/>
      <c r="CYL8" s="201"/>
      <c r="CYM8" s="201"/>
      <c r="CYN8" s="201"/>
      <c r="CYO8" s="201"/>
      <c r="CYP8" s="201"/>
      <c r="CYQ8" s="201"/>
      <c r="CYR8" s="201"/>
      <c r="CYS8" s="201"/>
      <c r="CYT8" s="201"/>
      <c r="CYU8" s="201"/>
      <c r="CYV8" s="201"/>
      <c r="CYW8" s="201"/>
      <c r="CYX8" s="201"/>
      <c r="CYY8" s="201"/>
      <c r="CYZ8" s="201"/>
      <c r="CZA8" s="201"/>
      <c r="CZB8" s="201"/>
      <c r="CZC8" s="201"/>
      <c r="CZD8" s="201"/>
      <c r="CZE8" s="201"/>
      <c r="CZF8" s="201"/>
      <c r="CZG8" s="201"/>
      <c r="CZH8" s="201"/>
      <c r="CZI8" s="201"/>
      <c r="CZJ8" s="201"/>
      <c r="CZK8" s="201"/>
      <c r="CZL8" s="201"/>
      <c r="CZM8" s="201"/>
      <c r="CZN8" s="201"/>
      <c r="CZO8" s="201"/>
      <c r="CZP8" s="201"/>
      <c r="CZQ8" s="201"/>
      <c r="CZR8" s="201"/>
      <c r="CZS8" s="201"/>
      <c r="CZT8" s="201"/>
      <c r="CZU8" s="201"/>
      <c r="CZV8" s="201"/>
      <c r="CZW8" s="201"/>
      <c r="CZX8" s="201"/>
      <c r="CZY8" s="201"/>
      <c r="CZZ8" s="201"/>
      <c r="DAA8" s="201"/>
      <c r="DAB8" s="201"/>
      <c r="DAC8" s="201"/>
      <c r="DAD8" s="201"/>
      <c r="DAE8" s="201"/>
      <c r="DAF8" s="201"/>
      <c r="DAG8" s="201"/>
      <c r="DAH8" s="201"/>
      <c r="DAI8" s="201"/>
      <c r="DAJ8" s="201"/>
      <c r="DAK8" s="201"/>
      <c r="DAL8" s="201"/>
      <c r="DAM8" s="201"/>
      <c r="DAN8" s="201"/>
      <c r="DAO8" s="201"/>
      <c r="DAP8" s="201"/>
      <c r="DAQ8" s="201"/>
      <c r="DAR8" s="201"/>
      <c r="DAS8" s="201"/>
      <c r="DAT8" s="201"/>
      <c r="DAU8" s="201"/>
      <c r="DAV8" s="201"/>
      <c r="DAW8" s="201"/>
      <c r="DAX8" s="201"/>
      <c r="DAY8" s="201"/>
      <c r="DAZ8" s="201"/>
      <c r="DBA8" s="201"/>
      <c r="DBB8" s="201"/>
      <c r="DBC8" s="201"/>
      <c r="DBD8" s="201"/>
      <c r="DBE8" s="201"/>
      <c r="DBF8" s="201"/>
      <c r="DBG8" s="201"/>
      <c r="DBH8" s="201"/>
      <c r="DBI8" s="201"/>
      <c r="DBJ8" s="201"/>
      <c r="DBK8" s="201"/>
      <c r="DBL8" s="201"/>
      <c r="DBM8" s="201"/>
      <c r="DBN8" s="201"/>
      <c r="DBO8" s="201"/>
      <c r="DBP8" s="201"/>
      <c r="DBQ8" s="201"/>
      <c r="DBR8" s="201"/>
      <c r="DBS8" s="201"/>
      <c r="DBT8" s="201"/>
      <c r="DBU8" s="201"/>
      <c r="DBV8" s="201"/>
      <c r="DBW8" s="201"/>
      <c r="DBX8" s="201"/>
      <c r="DBY8" s="201"/>
      <c r="DBZ8" s="201"/>
      <c r="DCA8" s="201"/>
      <c r="DCB8" s="201"/>
      <c r="DCC8" s="201"/>
      <c r="DCD8" s="201"/>
      <c r="DCE8" s="201"/>
      <c r="DCF8" s="201"/>
      <c r="DCG8" s="201"/>
      <c r="DCH8" s="201"/>
      <c r="DCI8" s="201"/>
      <c r="DCJ8" s="201"/>
      <c r="DCK8" s="201"/>
      <c r="DCL8" s="201"/>
      <c r="DCM8" s="201"/>
      <c r="DCN8" s="201"/>
      <c r="DCO8" s="201"/>
      <c r="DCP8" s="201"/>
      <c r="DCQ8" s="201"/>
      <c r="DCR8" s="201"/>
      <c r="DCS8" s="201"/>
      <c r="DCT8" s="201"/>
      <c r="DCU8" s="201"/>
      <c r="DCV8" s="201"/>
      <c r="DCW8" s="201"/>
      <c r="DCX8" s="201"/>
      <c r="DCY8" s="201"/>
      <c r="DCZ8" s="201"/>
      <c r="DDA8" s="201"/>
      <c r="DDB8" s="201"/>
      <c r="DDC8" s="201"/>
      <c r="DDD8" s="201"/>
      <c r="DDE8" s="201"/>
      <c r="DDF8" s="201"/>
      <c r="DDG8" s="201"/>
      <c r="DDH8" s="201"/>
      <c r="DDI8" s="201"/>
      <c r="DDJ8" s="201"/>
      <c r="DDK8" s="201"/>
      <c r="DDL8" s="201"/>
      <c r="DDM8" s="201"/>
      <c r="DDN8" s="201"/>
      <c r="DDO8" s="201"/>
      <c r="DDP8" s="201"/>
      <c r="DDQ8" s="201"/>
      <c r="DDR8" s="201"/>
      <c r="DDS8" s="201"/>
      <c r="DDT8" s="201"/>
      <c r="DDU8" s="201"/>
      <c r="DDV8" s="201"/>
      <c r="DDW8" s="201"/>
      <c r="DDX8" s="201"/>
      <c r="DDY8" s="201"/>
      <c r="DDZ8" s="201"/>
      <c r="DEA8" s="201"/>
      <c r="DEB8" s="201"/>
      <c r="DEC8" s="201"/>
      <c r="DED8" s="201"/>
      <c r="DEE8" s="201"/>
      <c r="DEF8" s="201"/>
      <c r="DEG8" s="201"/>
      <c r="DEH8" s="201"/>
      <c r="DEI8" s="201"/>
      <c r="DEJ8" s="201"/>
      <c r="DEK8" s="201"/>
      <c r="DEL8" s="201"/>
      <c r="DEM8" s="201"/>
      <c r="DEN8" s="201"/>
      <c r="DEO8" s="201"/>
      <c r="DEP8" s="201"/>
      <c r="DEQ8" s="201"/>
      <c r="DER8" s="201"/>
      <c r="DES8" s="201"/>
      <c r="DET8" s="201"/>
      <c r="DEU8" s="201"/>
      <c r="DEV8" s="201"/>
      <c r="DEW8" s="201"/>
      <c r="DEX8" s="201"/>
      <c r="DEY8" s="201"/>
      <c r="DEZ8" s="201"/>
      <c r="DFA8" s="201"/>
      <c r="DFB8" s="201"/>
      <c r="DFC8" s="201"/>
      <c r="DFD8" s="201"/>
      <c r="DFE8" s="201"/>
      <c r="DFF8" s="201"/>
      <c r="DFG8" s="201"/>
      <c r="DFH8" s="201"/>
      <c r="DFI8" s="201"/>
      <c r="DFJ8" s="201"/>
      <c r="DFK8" s="201"/>
      <c r="DFL8" s="201"/>
      <c r="DFM8" s="201"/>
      <c r="DFN8" s="201"/>
      <c r="DFO8" s="201"/>
      <c r="DFP8" s="201"/>
      <c r="DFQ8" s="201"/>
      <c r="DFR8" s="201"/>
      <c r="DFS8" s="201"/>
      <c r="DFT8" s="201"/>
      <c r="DFU8" s="201"/>
      <c r="DFV8" s="201"/>
      <c r="DFW8" s="201"/>
      <c r="DFX8" s="201"/>
      <c r="DFY8" s="201"/>
      <c r="DFZ8" s="201"/>
      <c r="DGA8" s="201"/>
      <c r="DGB8" s="201"/>
      <c r="DGC8" s="201"/>
      <c r="DGD8" s="201"/>
      <c r="DGE8" s="201"/>
      <c r="DGF8" s="201"/>
      <c r="DGG8" s="201"/>
      <c r="DGH8" s="201"/>
      <c r="DGI8" s="201"/>
      <c r="DGJ8" s="201"/>
      <c r="DGK8" s="201"/>
      <c r="DGL8" s="201"/>
      <c r="DGM8" s="201"/>
      <c r="DGN8" s="201"/>
      <c r="DGO8" s="201"/>
      <c r="DGP8" s="201"/>
      <c r="DGQ8" s="201"/>
      <c r="DGR8" s="201"/>
      <c r="DGS8" s="201"/>
      <c r="DGT8" s="201"/>
      <c r="DGU8" s="201"/>
      <c r="DGV8" s="201"/>
      <c r="DGW8" s="201"/>
      <c r="DGX8" s="201"/>
      <c r="DGY8" s="201"/>
      <c r="DGZ8" s="201"/>
      <c r="DHA8" s="201"/>
      <c r="DHB8" s="201"/>
      <c r="DHC8" s="201"/>
      <c r="DHD8" s="201"/>
      <c r="DHE8" s="201"/>
      <c r="DHF8" s="201"/>
      <c r="DHG8" s="201"/>
      <c r="DHH8" s="201"/>
      <c r="DHI8" s="201"/>
      <c r="DHJ8" s="201"/>
      <c r="DHK8" s="201"/>
      <c r="DHL8" s="201"/>
      <c r="DHM8" s="201"/>
      <c r="DHN8" s="201"/>
      <c r="DHO8" s="201"/>
      <c r="DHP8" s="201"/>
      <c r="DHQ8" s="201"/>
      <c r="DHR8" s="201"/>
      <c r="DHS8" s="201"/>
      <c r="DHT8" s="201"/>
      <c r="DHU8" s="201"/>
      <c r="DHV8" s="201"/>
      <c r="DHW8" s="201"/>
      <c r="DHX8" s="201"/>
      <c r="DHY8" s="201"/>
      <c r="DHZ8" s="201"/>
      <c r="DIA8" s="201"/>
      <c r="DIB8" s="201"/>
      <c r="DIC8" s="201"/>
      <c r="DID8" s="201"/>
      <c r="DIE8" s="201"/>
      <c r="DIF8" s="201"/>
      <c r="DIG8" s="201"/>
      <c r="DIH8" s="201"/>
      <c r="DII8" s="201"/>
      <c r="DIJ8" s="201"/>
      <c r="DIK8" s="201"/>
      <c r="DIL8" s="201"/>
      <c r="DIM8" s="201"/>
      <c r="DIN8" s="201"/>
      <c r="DIO8" s="201"/>
      <c r="DIP8" s="201"/>
      <c r="DIQ8" s="201"/>
      <c r="DIR8" s="201"/>
      <c r="DIS8" s="201"/>
      <c r="DIT8" s="201"/>
      <c r="DIU8" s="201"/>
      <c r="DIV8" s="201"/>
      <c r="DIW8" s="201"/>
      <c r="DIX8" s="201"/>
      <c r="DIY8" s="201"/>
      <c r="DIZ8" s="201"/>
      <c r="DJA8" s="201"/>
      <c r="DJB8" s="201"/>
      <c r="DJC8" s="201"/>
      <c r="DJD8" s="201"/>
      <c r="DJE8" s="201"/>
      <c r="DJF8" s="201"/>
      <c r="DJG8" s="201"/>
      <c r="DJH8" s="201"/>
      <c r="DJI8" s="201"/>
      <c r="DJJ8" s="201"/>
      <c r="DJK8" s="201"/>
      <c r="DJL8" s="201"/>
      <c r="DJM8" s="201"/>
      <c r="DJN8" s="201"/>
      <c r="DJO8" s="201"/>
      <c r="DJP8" s="201"/>
      <c r="DJQ8" s="201"/>
      <c r="DJR8" s="201"/>
      <c r="DJS8" s="201"/>
      <c r="DJT8" s="201"/>
      <c r="DJU8" s="201"/>
      <c r="DJV8" s="201"/>
      <c r="DJW8" s="201"/>
      <c r="DJX8" s="201"/>
      <c r="DJY8" s="201"/>
      <c r="DJZ8" s="201"/>
      <c r="DKA8" s="201"/>
      <c r="DKB8" s="201"/>
      <c r="DKC8" s="201"/>
      <c r="DKD8" s="201"/>
      <c r="DKE8" s="201"/>
      <c r="DKF8" s="201"/>
      <c r="DKG8" s="201"/>
      <c r="DKH8" s="201"/>
      <c r="DKI8" s="201"/>
      <c r="DKJ8" s="201"/>
      <c r="DKK8" s="201"/>
      <c r="DKL8" s="201"/>
      <c r="DKM8" s="201"/>
      <c r="DKN8" s="201"/>
      <c r="DKO8" s="201"/>
      <c r="DKP8" s="201"/>
      <c r="DKQ8" s="201"/>
      <c r="DKR8" s="201"/>
      <c r="DKS8" s="201"/>
      <c r="DKT8" s="201"/>
      <c r="DKU8" s="201"/>
      <c r="DKV8" s="201"/>
      <c r="DKW8" s="201"/>
      <c r="DKX8" s="201"/>
      <c r="DKY8" s="201"/>
      <c r="DKZ8" s="201"/>
      <c r="DLA8" s="201"/>
      <c r="DLB8" s="201"/>
      <c r="DLC8" s="201"/>
      <c r="DLD8" s="201"/>
      <c r="DLE8" s="201"/>
      <c r="DLF8" s="201"/>
      <c r="DLG8" s="201"/>
      <c r="DLH8" s="201"/>
      <c r="DLI8" s="201"/>
      <c r="DLJ8" s="201"/>
      <c r="DLK8" s="201"/>
      <c r="DLL8" s="201"/>
      <c r="DLM8" s="201"/>
      <c r="DLN8" s="201"/>
      <c r="DLO8" s="201"/>
      <c r="DLP8" s="201"/>
      <c r="DLQ8" s="201"/>
      <c r="DLR8" s="201"/>
      <c r="DLS8" s="201"/>
      <c r="DLT8" s="201"/>
      <c r="DLU8" s="201"/>
      <c r="DLV8" s="201"/>
      <c r="DLW8" s="201"/>
      <c r="DLX8" s="201"/>
      <c r="DLY8" s="201"/>
      <c r="DLZ8" s="201"/>
      <c r="DMA8" s="201"/>
      <c r="DMB8" s="201"/>
      <c r="DMC8" s="201"/>
      <c r="DMD8" s="201"/>
      <c r="DME8" s="201"/>
      <c r="DMF8" s="201"/>
      <c r="DMG8" s="201"/>
      <c r="DMH8" s="201"/>
      <c r="DMI8" s="201"/>
      <c r="DMJ8" s="201"/>
      <c r="DMK8" s="201"/>
      <c r="DML8" s="201"/>
      <c r="DMM8" s="201"/>
      <c r="DMN8" s="201"/>
      <c r="DMO8" s="201"/>
      <c r="DMP8" s="201"/>
      <c r="DMQ8" s="201"/>
      <c r="DMR8" s="201"/>
      <c r="DMS8" s="201"/>
      <c r="DMT8" s="201"/>
      <c r="DMU8" s="201"/>
      <c r="DMV8" s="201"/>
      <c r="DMW8" s="201"/>
      <c r="DMX8" s="201"/>
      <c r="DMY8" s="201"/>
      <c r="DMZ8" s="201"/>
      <c r="DNA8" s="201"/>
      <c r="DNB8" s="201"/>
      <c r="DNC8" s="201"/>
      <c r="DND8" s="201"/>
      <c r="DNE8" s="201"/>
      <c r="DNF8" s="201"/>
      <c r="DNG8" s="201"/>
      <c r="DNH8" s="201"/>
      <c r="DNI8" s="201"/>
      <c r="DNJ8" s="201"/>
      <c r="DNK8" s="201"/>
      <c r="DNL8" s="201"/>
      <c r="DNM8" s="201"/>
      <c r="DNN8" s="201"/>
      <c r="DNO8" s="201"/>
      <c r="DNP8" s="201"/>
      <c r="DNQ8" s="201"/>
      <c r="DNR8" s="201"/>
      <c r="DNS8" s="201"/>
      <c r="DNT8" s="201"/>
      <c r="DNU8" s="201"/>
      <c r="DNV8" s="201"/>
      <c r="DNW8" s="201"/>
      <c r="DNX8" s="201"/>
      <c r="DNY8" s="201"/>
      <c r="DNZ8" s="201"/>
      <c r="DOA8" s="201"/>
      <c r="DOB8" s="201"/>
      <c r="DOC8" s="201"/>
      <c r="DOD8" s="201"/>
      <c r="DOE8" s="201"/>
      <c r="DOF8" s="201"/>
      <c r="DOG8" s="201"/>
      <c r="DOH8" s="201"/>
      <c r="DOI8" s="201"/>
      <c r="DOJ8" s="201"/>
      <c r="DOK8" s="201"/>
      <c r="DOL8" s="201"/>
      <c r="DOM8" s="201"/>
      <c r="DON8" s="201"/>
      <c r="DOO8" s="201"/>
      <c r="DOP8" s="201"/>
      <c r="DOQ8" s="201"/>
      <c r="DOR8" s="201"/>
      <c r="DOS8" s="201"/>
      <c r="DOT8" s="201"/>
      <c r="DOU8" s="201"/>
      <c r="DOV8" s="201"/>
      <c r="DOW8" s="201"/>
      <c r="DOX8" s="201"/>
      <c r="DOY8" s="201"/>
      <c r="DOZ8" s="201"/>
      <c r="DPA8" s="201"/>
      <c r="DPB8" s="201"/>
      <c r="DPC8" s="201"/>
      <c r="DPD8" s="201"/>
      <c r="DPE8" s="201"/>
      <c r="DPF8" s="201"/>
      <c r="DPG8" s="201"/>
      <c r="DPH8" s="201"/>
      <c r="DPI8" s="201"/>
      <c r="DPJ8" s="201"/>
      <c r="DPK8" s="201"/>
      <c r="DPL8" s="201"/>
      <c r="DPM8" s="201"/>
      <c r="DPN8" s="201"/>
      <c r="DPO8" s="201"/>
      <c r="DPP8" s="201"/>
      <c r="DPQ8" s="201"/>
      <c r="DPR8" s="201"/>
      <c r="DPS8" s="201"/>
      <c r="DPT8" s="201"/>
      <c r="DPU8" s="201"/>
      <c r="DPV8" s="201"/>
      <c r="DPW8" s="201"/>
      <c r="DPX8" s="201"/>
      <c r="DPY8" s="201"/>
      <c r="DPZ8" s="201"/>
      <c r="DQA8" s="201"/>
      <c r="DQB8" s="201"/>
      <c r="DQC8" s="201"/>
      <c r="DQD8" s="201"/>
      <c r="DQE8" s="201"/>
      <c r="DQF8" s="201"/>
      <c r="DQG8" s="201"/>
      <c r="DQH8" s="201"/>
      <c r="DQI8" s="201"/>
      <c r="DQJ8" s="201"/>
      <c r="DQK8" s="201"/>
      <c r="DQL8" s="201"/>
      <c r="DQM8" s="201"/>
      <c r="DQN8" s="201"/>
      <c r="DQO8" s="201"/>
      <c r="DQP8" s="201"/>
      <c r="DQQ8" s="201"/>
      <c r="DQR8" s="201"/>
      <c r="DQS8" s="201"/>
      <c r="DQT8" s="201"/>
      <c r="DQU8" s="201"/>
      <c r="DQV8" s="201"/>
      <c r="DQW8" s="201"/>
      <c r="DQX8" s="201"/>
      <c r="DQY8" s="201"/>
      <c r="DQZ8" s="201"/>
      <c r="DRA8" s="201"/>
      <c r="DRB8" s="201"/>
      <c r="DRC8" s="201"/>
      <c r="DRD8" s="201"/>
      <c r="DRE8" s="201"/>
      <c r="DRF8" s="201"/>
      <c r="DRG8" s="201"/>
      <c r="DRH8" s="201"/>
      <c r="DRI8" s="201"/>
      <c r="DRJ8" s="201"/>
      <c r="DRK8" s="201"/>
      <c r="DRL8" s="201"/>
      <c r="DRM8" s="201"/>
      <c r="DRN8" s="201"/>
      <c r="DRO8" s="201"/>
      <c r="DRP8" s="201"/>
      <c r="DRQ8" s="201"/>
      <c r="DRR8" s="201"/>
      <c r="DRS8" s="201"/>
      <c r="DRT8" s="201"/>
      <c r="DRU8" s="201"/>
      <c r="DRV8" s="201"/>
      <c r="DRW8" s="201"/>
      <c r="DRX8" s="201"/>
      <c r="DRY8" s="201"/>
      <c r="DRZ8" s="201"/>
      <c r="DSA8" s="201"/>
      <c r="DSB8" s="201"/>
      <c r="DSC8" s="201"/>
      <c r="DSD8" s="201"/>
      <c r="DSE8" s="201"/>
      <c r="DSF8" s="201"/>
      <c r="DSG8" s="201"/>
      <c r="DSH8" s="201"/>
      <c r="DSI8" s="201"/>
      <c r="DSJ8" s="201"/>
      <c r="DSK8" s="201"/>
      <c r="DSL8" s="201"/>
      <c r="DSM8" s="201"/>
      <c r="DSN8" s="201"/>
      <c r="DSO8" s="201"/>
      <c r="DSP8" s="201"/>
      <c r="DSQ8" s="201"/>
      <c r="DSR8" s="201"/>
      <c r="DSS8" s="201"/>
      <c r="DST8" s="201"/>
      <c r="DSU8" s="201"/>
      <c r="DSV8" s="201"/>
      <c r="DSW8" s="201"/>
      <c r="DSX8" s="201"/>
      <c r="DSY8" s="201"/>
      <c r="DSZ8" s="201"/>
      <c r="DTA8" s="201"/>
      <c r="DTB8" s="201"/>
      <c r="DTC8" s="201"/>
      <c r="DTD8" s="201"/>
      <c r="DTE8" s="201"/>
      <c r="DTF8" s="201"/>
      <c r="DTG8" s="201"/>
      <c r="DTH8" s="201"/>
      <c r="DTI8" s="201"/>
      <c r="DTJ8" s="201"/>
      <c r="DTK8" s="201"/>
      <c r="DTL8" s="201"/>
      <c r="DTM8" s="201"/>
      <c r="DTN8" s="201"/>
      <c r="DTO8" s="201"/>
      <c r="DTP8" s="201"/>
      <c r="DTQ8" s="201"/>
      <c r="DTR8" s="201"/>
      <c r="DTS8" s="201"/>
      <c r="DTT8" s="201"/>
      <c r="DTU8" s="201"/>
      <c r="DTV8" s="201"/>
      <c r="DTW8" s="201"/>
      <c r="DTX8" s="201"/>
      <c r="DTY8" s="201"/>
      <c r="DTZ8" s="201"/>
      <c r="DUA8" s="201"/>
      <c r="DUB8" s="201"/>
      <c r="DUC8" s="201"/>
      <c r="DUD8" s="201"/>
      <c r="DUE8" s="201"/>
      <c r="DUF8" s="201"/>
      <c r="DUG8" s="201"/>
      <c r="DUH8" s="201"/>
      <c r="DUI8" s="201"/>
      <c r="DUJ8" s="201"/>
      <c r="DUK8" s="201"/>
      <c r="DUL8" s="201"/>
      <c r="DUM8" s="201"/>
      <c r="DUN8" s="201"/>
      <c r="DUO8" s="201"/>
      <c r="DUP8" s="201"/>
      <c r="DUQ8" s="201"/>
      <c r="DUR8" s="201"/>
      <c r="DUS8" s="201"/>
      <c r="DUT8" s="201"/>
      <c r="DUU8" s="201"/>
      <c r="DUV8" s="201"/>
      <c r="DUW8" s="201"/>
      <c r="DUX8" s="201"/>
      <c r="DUY8" s="201"/>
      <c r="DUZ8" s="201"/>
      <c r="DVA8" s="201"/>
      <c r="DVB8" s="201"/>
      <c r="DVC8" s="201"/>
      <c r="DVD8" s="201"/>
      <c r="DVE8" s="201"/>
      <c r="DVF8" s="201"/>
      <c r="DVG8" s="201"/>
      <c r="DVH8" s="201"/>
      <c r="DVI8" s="201"/>
      <c r="DVJ8" s="201"/>
      <c r="DVK8" s="201"/>
      <c r="DVL8" s="201"/>
      <c r="DVM8" s="201"/>
      <c r="DVN8" s="201"/>
      <c r="DVO8" s="201"/>
      <c r="DVP8" s="201"/>
      <c r="DVQ8" s="201"/>
      <c r="DVR8" s="201"/>
      <c r="DVS8" s="201"/>
      <c r="DVT8" s="201"/>
      <c r="DVU8" s="201"/>
      <c r="DVV8" s="201"/>
      <c r="DVW8" s="201"/>
      <c r="DVX8" s="201"/>
      <c r="DVY8" s="201"/>
      <c r="DVZ8" s="201"/>
      <c r="DWA8" s="201"/>
      <c r="DWB8" s="201"/>
      <c r="DWC8" s="201"/>
      <c r="DWD8" s="201"/>
      <c r="DWE8" s="201"/>
      <c r="DWF8" s="201"/>
      <c r="DWG8" s="201"/>
      <c r="DWH8" s="201"/>
      <c r="DWI8" s="201"/>
      <c r="DWJ8" s="201"/>
      <c r="DWK8" s="201"/>
      <c r="DWL8" s="201"/>
      <c r="DWM8" s="201"/>
      <c r="DWN8" s="201"/>
      <c r="DWO8" s="201"/>
      <c r="DWP8" s="201"/>
      <c r="DWQ8" s="201"/>
      <c r="DWR8" s="201"/>
      <c r="DWS8" s="201"/>
      <c r="DWT8" s="201"/>
      <c r="DWU8" s="201"/>
      <c r="DWV8" s="201"/>
      <c r="DWW8" s="201"/>
      <c r="DWX8" s="201"/>
      <c r="DWY8" s="201"/>
      <c r="DWZ8" s="201"/>
      <c r="DXA8" s="201"/>
      <c r="DXB8" s="201"/>
      <c r="DXC8" s="201"/>
      <c r="DXD8" s="201"/>
      <c r="DXE8" s="201"/>
      <c r="DXF8" s="201"/>
      <c r="DXG8" s="201"/>
      <c r="DXH8" s="201"/>
      <c r="DXI8" s="201"/>
      <c r="DXJ8" s="201"/>
      <c r="DXK8" s="201"/>
      <c r="DXL8" s="201"/>
      <c r="DXM8" s="201"/>
      <c r="DXN8" s="201"/>
      <c r="DXO8" s="201"/>
      <c r="DXP8" s="201"/>
      <c r="DXQ8" s="201"/>
      <c r="DXR8" s="201"/>
      <c r="DXS8" s="201"/>
      <c r="DXT8" s="201"/>
      <c r="DXU8" s="201"/>
      <c r="DXV8" s="201"/>
      <c r="DXW8" s="201"/>
      <c r="DXX8" s="201"/>
      <c r="DXY8" s="201"/>
      <c r="DXZ8" s="201"/>
      <c r="DYA8" s="201"/>
      <c r="DYB8" s="201"/>
      <c r="DYC8" s="201"/>
      <c r="DYD8" s="201"/>
      <c r="DYE8" s="201"/>
      <c r="DYF8" s="201"/>
      <c r="DYG8" s="201"/>
      <c r="DYH8" s="201"/>
      <c r="DYI8" s="201"/>
      <c r="DYJ8" s="201"/>
      <c r="DYK8" s="201"/>
      <c r="DYL8" s="201"/>
      <c r="DYM8" s="201"/>
      <c r="DYN8" s="201"/>
      <c r="DYO8" s="201"/>
      <c r="DYP8" s="201"/>
      <c r="DYQ8" s="201"/>
      <c r="DYR8" s="201"/>
      <c r="DYS8" s="201"/>
      <c r="DYT8" s="201"/>
      <c r="DYU8" s="201"/>
      <c r="DYV8" s="201"/>
      <c r="DYW8" s="201"/>
      <c r="DYX8" s="201"/>
      <c r="DYY8" s="201"/>
      <c r="DYZ8" s="201"/>
      <c r="DZA8" s="201"/>
      <c r="DZB8" s="201"/>
      <c r="DZC8" s="201"/>
      <c r="DZD8" s="201"/>
      <c r="DZE8" s="201"/>
      <c r="DZF8" s="201"/>
      <c r="DZG8" s="201"/>
      <c r="DZH8" s="201"/>
      <c r="DZI8" s="201"/>
      <c r="DZJ8" s="201"/>
      <c r="DZK8" s="201"/>
      <c r="DZL8" s="201"/>
      <c r="DZM8" s="201"/>
      <c r="DZN8" s="201"/>
      <c r="DZO8" s="201"/>
      <c r="DZP8" s="201"/>
      <c r="DZQ8" s="201"/>
      <c r="DZR8" s="201"/>
      <c r="DZS8" s="201"/>
      <c r="DZT8" s="201"/>
      <c r="DZU8" s="201"/>
      <c r="DZV8" s="201"/>
      <c r="DZW8" s="201"/>
      <c r="DZX8" s="201"/>
      <c r="DZY8" s="201"/>
      <c r="DZZ8" s="201"/>
      <c r="EAA8" s="201"/>
      <c r="EAB8" s="201"/>
      <c r="EAC8" s="201"/>
      <c r="EAD8" s="201"/>
      <c r="EAE8" s="201"/>
      <c r="EAF8" s="201"/>
      <c r="EAG8" s="201"/>
      <c r="EAH8" s="201"/>
      <c r="EAI8" s="201"/>
      <c r="EAJ8" s="201"/>
      <c r="EAK8" s="201"/>
      <c r="EAL8" s="201"/>
      <c r="EAM8" s="201"/>
      <c r="EAN8" s="201"/>
      <c r="EAO8" s="201"/>
      <c r="EAP8" s="201"/>
      <c r="EAQ8" s="201"/>
      <c r="EAR8" s="201"/>
      <c r="EAS8" s="201"/>
      <c r="EAT8" s="201"/>
      <c r="EAU8" s="201"/>
      <c r="EAV8" s="201"/>
      <c r="EAW8" s="201"/>
      <c r="EAX8" s="201"/>
      <c r="EAY8" s="201"/>
      <c r="EAZ8" s="201"/>
      <c r="EBA8" s="201"/>
      <c r="EBB8" s="201"/>
      <c r="EBC8" s="201"/>
      <c r="EBD8" s="201"/>
      <c r="EBE8" s="201"/>
      <c r="EBF8" s="201"/>
      <c r="EBG8" s="201"/>
      <c r="EBH8" s="201"/>
      <c r="EBI8" s="201"/>
      <c r="EBJ8" s="201"/>
      <c r="EBK8" s="201"/>
      <c r="EBL8" s="201"/>
      <c r="EBM8" s="201"/>
      <c r="EBN8" s="201"/>
      <c r="EBO8" s="201"/>
      <c r="EBP8" s="201"/>
      <c r="EBQ8" s="201"/>
      <c r="EBR8" s="201"/>
      <c r="EBS8" s="201"/>
      <c r="EBT8" s="201"/>
      <c r="EBU8" s="201"/>
      <c r="EBV8" s="201"/>
      <c r="EBW8" s="201"/>
      <c r="EBX8" s="201"/>
      <c r="EBY8" s="201"/>
      <c r="EBZ8" s="201"/>
      <c r="ECA8" s="201"/>
      <c r="ECB8" s="201"/>
      <c r="ECC8" s="201"/>
      <c r="ECD8" s="201"/>
      <c r="ECE8" s="201"/>
      <c r="ECF8" s="201"/>
      <c r="ECG8" s="201"/>
      <c r="ECH8" s="201"/>
      <c r="ECI8" s="201"/>
      <c r="ECJ8" s="201"/>
      <c r="ECK8" s="201"/>
      <c r="ECL8" s="201"/>
      <c r="ECM8" s="201"/>
      <c r="ECN8" s="201"/>
      <c r="ECO8" s="201"/>
      <c r="ECP8" s="201"/>
      <c r="ECQ8" s="201"/>
      <c r="ECR8" s="201"/>
      <c r="ECS8" s="201"/>
      <c r="ECT8" s="201"/>
      <c r="ECU8" s="201"/>
      <c r="ECV8" s="201"/>
      <c r="ECW8" s="201"/>
      <c r="ECX8" s="201"/>
      <c r="ECY8" s="201"/>
      <c r="ECZ8" s="201"/>
      <c r="EDA8" s="201"/>
      <c r="EDB8" s="201"/>
      <c r="EDC8" s="201"/>
      <c r="EDD8" s="201"/>
      <c r="EDE8" s="201"/>
      <c r="EDF8" s="201"/>
      <c r="EDG8" s="201"/>
      <c r="EDH8" s="201"/>
      <c r="EDI8" s="201"/>
      <c r="EDJ8" s="201"/>
      <c r="EDK8" s="201"/>
      <c r="EDL8" s="201"/>
      <c r="EDM8" s="201"/>
      <c r="EDN8" s="201"/>
      <c r="EDO8" s="201"/>
      <c r="EDP8" s="201"/>
      <c r="EDQ8" s="201"/>
      <c r="EDR8" s="201"/>
      <c r="EDS8" s="201"/>
      <c r="EDT8" s="201"/>
      <c r="EDU8" s="201"/>
      <c r="EDV8" s="201"/>
      <c r="EDW8" s="201"/>
      <c r="EDX8" s="201"/>
      <c r="EDY8" s="201"/>
      <c r="EDZ8" s="201"/>
      <c r="EEA8" s="201"/>
      <c r="EEB8" s="201"/>
      <c r="EEC8" s="201"/>
      <c r="EED8" s="201"/>
      <c r="EEE8" s="201"/>
      <c r="EEF8" s="201"/>
      <c r="EEG8" s="201"/>
      <c r="EEH8" s="201"/>
      <c r="EEI8" s="201"/>
      <c r="EEJ8" s="201"/>
      <c r="EEK8" s="201"/>
      <c r="EEL8" s="201"/>
      <c r="EEM8" s="201"/>
      <c r="EEN8" s="201"/>
      <c r="EEO8" s="201"/>
      <c r="EEP8" s="201"/>
      <c r="EEQ8" s="201"/>
      <c r="EER8" s="201"/>
      <c r="EES8" s="201"/>
      <c r="EET8" s="201"/>
      <c r="EEU8" s="201"/>
      <c r="EEV8" s="201"/>
      <c r="EEW8" s="201"/>
      <c r="EEX8" s="201"/>
      <c r="EEY8" s="201"/>
      <c r="EEZ8" s="201"/>
      <c r="EFA8" s="201"/>
      <c r="EFB8" s="201"/>
      <c r="EFC8" s="201"/>
      <c r="EFD8" s="201"/>
      <c r="EFE8" s="201"/>
      <c r="EFF8" s="201"/>
      <c r="EFG8" s="201"/>
      <c r="EFH8" s="201"/>
      <c r="EFI8" s="201"/>
      <c r="EFJ8" s="201"/>
      <c r="EFK8" s="201"/>
      <c r="EFL8" s="201"/>
      <c r="EFM8" s="201"/>
      <c r="EFN8" s="201"/>
      <c r="EFO8" s="201"/>
      <c r="EFP8" s="201"/>
      <c r="EFQ8" s="201"/>
      <c r="EFR8" s="201"/>
      <c r="EFS8" s="201"/>
      <c r="EFT8" s="201"/>
      <c r="EFU8" s="201"/>
      <c r="EFV8" s="201"/>
      <c r="EFW8" s="201"/>
      <c r="EFX8" s="201"/>
      <c r="EFY8" s="201"/>
      <c r="EFZ8" s="201"/>
      <c r="EGA8" s="201"/>
      <c r="EGB8" s="201"/>
      <c r="EGC8" s="201"/>
      <c r="EGD8" s="201"/>
      <c r="EGE8" s="201"/>
      <c r="EGF8" s="201"/>
      <c r="EGG8" s="201"/>
      <c r="EGH8" s="201"/>
      <c r="EGI8" s="201"/>
      <c r="EGJ8" s="201"/>
      <c r="EGK8" s="201"/>
      <c r="EGL8" s="201"/>
      <c r="EGM8" s="201"/>
      <c r="EGN8" s="201"/>
      <c r="EGO8" s="201"/>
      <c r="EGP8" s="201"/>
      <c r="EGQ8" s="201"/>
      <c r="EGR8" s="201"/>
      <c r="EGS8" s="201"/>
      <c r="EGT8" s="201"/>
      <c r="EGU8" s="201"/>
      <c r="EGV8" s="201"/>
      <c r="EGW8" s="201"/>
      <c r="EGX8" s="201"/>
      <c r="EGY8" s="201"/>
      <c r="EGZ8" s="201"/>
      <c r="EHA8" s="201"/>
      <c r="EHB8" s="201"/>
      <c r="EHC8" s="201"/>
      <c r="EHD8" s="201"/>
      <c r="EHE8" s="201"/>
      <c r="EHF8" s="201"/>
      <c r="EHG8" s="201"/>
      <c r="EHH8" s="201"/>
      <c r="EHI8" s="201"/>
      <c r="EHJ8" s="201"/>
      <c r="EHK8" s="201"/>
      <c r="EHL8" s="201"/>
      <c r="EHM8" s="201"/>
      <c r="EHN8" s="201"/>
      <c r="EHO8" s="201"/>
      <c r="EHP8" s="201"/>
      <c r="EHQ8" s="201"/>
      <c r="EHR8" s="201"/>
      <c r="EHS8" s="201"/>
      <c r="EHT8" s="201"/>
      <c r="EHU8" s="201"/>
      <c r="EHV8" s="201"/>
      <c r="EHW8" s="201"/>
      <c r="EHX8" s="201"/>
      <c r="EHY8" s="201"/>
      <c r="EHZ8" s="201"/>
      <c r="EIA8" s="201"/>
      <c r="EIB8" s="201"/>
      <c r="EIC8" s="201"/>
      <c r="EID8" s="201"/>
      <c r="EIE8" s="201"/>
      <c r="EIF8" s="201"/>
      <c r="EIG8" s="201"/>
      <c r="EIH8" s="201"/>
      <c r="EII8" s="201"/>
      <c r="EIJ8" s="201"/>
      <c r="EIK8" s="201"/>
      <c r="EIL8" s="201"/>
      <c r="EIM8" s="201"/>
      <c r="EIN8" s="201"/>
      <c r="EIO8" s="201"/>
      <c r="EIP8" s="201"/>
      <c r="EIQ8" s="201"/>
      <c r="EIR8" s="201"/>
      <c r="EIS8" s="201"/>
      <c r="EIT8" s="201"/>
      <c r="EIU8" s="201"/>
      <c r="EIV8" s="201"/>
      <c r="EIW8" s="201"/>
      <c r="EIX8" s="201"/>
      <c r="EIY8" s="201"/>
      <c r="EIZ8" s="201"/>
      <c r="EJA8" s="201"/>
      <c r="EJB8" s="201"/>
      <c r="EJC8" s="201"/>
      <c r="EJD8" s="201"/>
      <c r="EJE8" s="201"/>
      <c r="EJF8" s="201"/>
      <c r="EJG8" s="201"/>
      <c r="EJH8" s="201"/>
      <c r="EJI8" s="201"/>
      <c r="EJJ8" s="201"/>
      <c r="EJK8" s="201"/>
      <c r="EJL8" s="201"/>
      <c r="EJM8" s="201"/>
      <c r="EJN8" s="201"/>
      <c r="EJO8" s="201"/>
      <c r="EJP8" s="201"/>
      <c r="EJQ8" s="201"/>
      <c r="EJR8" s="201"/>
      <c r="EJS8" s="201"/>
      <c r="EJT8" s="201"/>
      <c r="EJU8" s="201"/>
      <c r="EJV8" s="201"/>
      <c r="EJW8" s="201"/>
      <c r="EJX8" s="201"/>
      <c r="EJY8" s="201"/>
      <c r="EJZ8" s="201"/>
      <c r="EKA8" s="201"/>
      <c r="EKB8" s="201"/>
      <c r="EKC8" s="201"/>
      <c r="EKD8" s="201"/>
      <c r="EKE8" s="201"/>
      <c r="EKF8" s="201"/>
      <c r="EKG8" s="201"/>
      <c r="EKH8" s="201"/>
      <c r="EKI8" s="201"/>
      <c r="EKJ8" s="201"/>
      <c r="EKK8" s="201"/>
      <c r="EKL8" s="201"/>
      <c r="EKM8" s="201"/>
      <c r="EKN8" s="201"/>
      <c r="EKO8" s="201"/>
      <c r="EKP8" s="201"/>
      <c r="EKQ8" s="201"/>
      <c r="EKR8" s="201"/>
      <c r="EKS8" s="201"/>
      <c r="EKT8" s="201"/>
      <c r="EKU8" s="201"/>
      <c r="EKV8" s="201"/>
      <c r="EKW8" s="201"/>
      <c r="EKX8" s="201"/>
      <c r="EKY8" s="201"/>
      <c r="EKZ8" s="201"/>
      <c r="ELA8" s="201"/>
      <c r="ELB8" s="201"/>
      <c r="ELC8" s="201"/>
      <c r="ELD8" s="201"/>
      <c r="ELE8" s="201"/>
      <c r="ELF8" s="201"/>
      <c r="ELG8" s="201"/>
      <c r="ELH8" s="201"/>
      <c r="ELI8" s="201"/>
      <c r="ELJ8" s="201"/>
      <c r="ELK8" s="201"/>
      <c r="ELL8" s="201"/>
      <c r="ELM8" s="201"/>
      <c r="ELN8" s="201"/>
      <c r="ELO8" s="201"/>
      <c r="ELP8" s="201"/>
      <c r="ELQ8" s="201"/>
      <c r="ELR8" s="201"/>
      <c r="ELS8" s="201"/>
      <c r="ELT8" s="201"/>
      <c r="ELU8" s="201"/>
      <c r="ELV8" s="201"/>
      <c r="ELW8" s="201"/>
      <c r="ELX8" s="201"/>
      <c r="ELY8" s="201"/>
      <c r="ELZ8" s="201"/>
      <c r="EMA8" s="201"/>
      <c r="EMB8" s="201"/>
      <c r="EMC8" s="201"/>
      <c r="EMD8" s="201"/>
      <c r="EME8" s="201"/>
      <c r="EMF8" s="201"/>
      <c r="EMG8" s="201"/>
      <c r="EMH8" s="201"/>
      <c r="EMI8" s="201"/>
      <c r="EMJ8" s="201"/>
      <c r="EMK8" s="201"/>
      <c r="EML8" s="201"/>
      <c r="EMM8" s="201"/>
      <c r="EMN8" s="201"/>
      <c r="EMO8" s="201"/>
      <c r="EMP8" s="201"/>
      <c r="EMQ8" s="201"/>
      <c r="EMR8" s="201"/>
      <c r="EMS8" s="201"/>
      <c r="EMT8" s="201"/>
      <c r="EMU8" s="201"/>
      <c r="EMV8" s="201"/>
      <c r="EMW8" s="201"/>
      <c r="EMX8" s="201"/>
      <c r="EMY8" s="201"/>
      <c r="EMZ8" s="201"/>
      <c r="ENA8" s="201"/>
      <c r="ENB8" s="201"/>
      <c r="ENC8" s="201"/>
      <c r="END8" s="201"/>
      <c r="ENE8" s="201"/>
      <c r="ENF8" s="201"/>
      <c r="ENG8" s="201"/>
      <c r="ENH8" s="201"/>
      <c r="ENI8" s="201"/>
      <c r="ENJ8" s="201"/>
      <c r="ENK8" s="201"/>
      <c r="ENL8" s="201"/>
      <c r="ENM8" s="201"/>
      <c r="ENN8" s="201"/>
      <c r="ENO8" s="201"/>
      <c r="ENP8" s="201"/>
      <c r="ENQ8" s="201"/>
      <c r="ENR8" s="201"/>
      <c r="ENS8" s="201"/>
      <c r="ENT8" s="201"/>
      <c r="ENU8" s="201"/>
      <c r="ENV8" s="201"/>
      <c r="ENW8" s="201"/>
      <c r="ENX8" s="201"/>
      <c r="ENY8" s="201"/>
      <c r="ENZ8" s="201"/>
      <c r="EOA8" s="201"/>
      <c r="EOB8" s="201"/>
      <c r="EOC8" s="201"/>
      <c r="EOD8" s="201"/>
      <c r="EOE8" s="201"/>
      <c r="EOF8" s="201"/>
      <c r="EOG8" s="201"/>
      <c r="EOH8" s="201"/>
      <c r="EOI8" s="201"/>
      <c r="EOJ8" s="201"/>
      <c r="EOK8" s="201"/>
      <c r="EOL8" s="201"/>
      <c r="EOM8" s="201"/>
      <c r="EON8" s="201"/>
      <c r="EOO8" s="201"/>
      <c r="EOP8" s="201"/>
      <c r="EOQ8" s="201"/>
      <c r="EOR8" s="201"/>
      <c r="EOS8" s="201"/>
      <c r="EOT8" s="201"/>
      <c r="EOU8" s="201"/>
      <c r="EOV8" s="201"/>
      <c r="EOW8" s="201"/>
      <c r="EOX8" s="201"/>
      <c r="EOY8" s="201"/>
      <c r="EOZ8" s="201"/>
      <c r="EPA8" s="201"/>
      <c r="EPB8" s="201"/>
      <c r="EPC8" s="201"/>
      <c r="EPD8" s="201"/>
      <c r="EPE8" s="201"/>
      <c r="EPF8" s="201"/>
      <c r="EPG8" s="201"/>
      <c r="EPH8" s="201"/>
      <c r="EPI8" s="201"/>
      <c r="EPJ8" s="201"/>
      <c r="EPK8" s="201"/>
      <c r="EPL8" s="201"/>
      <c r="EPM8" s="201"/>
      <c r="EPN8" s="201"/>
      <c r="EPO8" s="201"/>
      <c r="EPP8" s="201"/>
      <c r="EPQ8" s="201"/>
      <c r="EPR8" s="201"/>
      <c r="EPS8" s="201"/>
      <c r="EPT8" s="201"/>
      <c r="EPU8" s="201"/>
      <c r="EPV8" s="201"/>
      <c r="EPW8" s="201"/>
      <c r="EPX8" s="201"/>
      <c r="EPY8" s="201"/>
      <c r="EPZ8" s="201"/>
      <c r="EQA8" s="201"/>
      <c r="EQB8" s="201"/>
      <c r="EQC8" s="201"/>
      <c r="EQD8" s="201"/>
      <c r="EQE8" s="201"/>
      <c r="EQF8" s="201"/>
      <c r="EQG8" s="201"/>
      <c r="EQH8" s="201"/>
      <c r="EQI8" s="201"/>
      <c r="EQJ8" s="201"/>
      <c r="EQK8" s="201"/>
      <c r="EQL8" s="201"/>
      <c r="EQM8" s="201"/>
      <c r="EQN8" s="201"/>
      <c r="EQO8" s="201"/>
      <c r="EQP8" s="201"/>
      <c r="EQQ8" s="201"/>
      <c r="EQR8" s="201"/>
      <c r="EQS8" s="201"/>
      <c r="EQT8" s="201"/>
      <c r="EQU8" s="201"/>
      <c r="EQV8" s="201"/>
      <c r="EQW8" s="201"/>
      <c r="EQX8" s="201"/>
      <c r="EQY8" s="201"/>
      <c r="EQZ8" s="201"/>
      <c r="ERA8" s="201"/>
      <c r="ERB8" s="201"/>
      <c r="ERC8" s="201"/>
      <c r="ERD8" s="201"/>
      <c r="ERE8" s="201"/>
      <c r="ERF8" s="201"/>
      <c r="ERG8" s="201"/>
      <c r="ERH8" s="201"/>
      <c r="ERI8" s="201"/>
      <c r="ERJ8" s="201"/>
      <c r="ERK8" s="201"/>
      <c r="ERL8" s="201"/>
      <c r="ERM8" s="201"/>
      <c r="ERN8" s="201"/>
      <c r="ERO8" s="201"/>
      <c r="ERP8" s="201"/>
      <c r="ERQ8" s="201"/>
      <c r="ERR8" s="201"/>
      <c r="ERS8" s="201"/>
      <c r="ERT8" s="201"/>
      <c r="ERU8" s="201"/>
      <c r="ERV8" s="201"/>
      <c r="ERW8" s="201"/>
      <c r="ERX8" s="201"/>
      <c r="ERY8" s="201"/>
      <c r="ERZ8" s="201"/>
      <c r="ESA8" s="201"/>
      <c r="ESB8" s="201"/>
      <c r="ESC8" s="201"/>
      <c r="ESD8" s="201"/>
      <c r="ESE8" s="201"/>
      <c r="ESF8" s="201"/>
      <c r="ESG8" s="201"/>
      <c r="ESH8" s="201"/>
      <c r="ESI8" s="201"/>
      <c r="ESJ8" s="201"/>
      <c r="ESK8" s="201"/>
      <c r="ESL8" s="201"/>
      <c r="ESM8" s="201"/>
      <c r="ESN8" s="201"/>
      <c r="ESO8" s="201"/>
      <c r="ESP8" s="201"/>
      <c r="ESQ8" s="201"/>
      <c r="ESR8" s="201"/>
      <c r="ESS8" s="201"/>
      <c r="EST8" s="201"/>
      <c r="ESU8" s="201"/>
      <c r="ESV8" s="201"/>
      <c r="ESW8" s="201"/>
      <c r="ESX8" s="201"/>
      <c r="ESY8" s="201"/>
      <c r="ESZ8" s="201"/>
      <c r="ETA8" s="201"/>
      <c r="ETB8" s="201"/>
      <c r="ETC8" s="201"/>
      <c r="ETD8" s="201"/>
      <c r="ETE8" s="201"/>
      <c r="ETF8" s="201"/>
      <c r="ETG8" s="201"/>
      <c r="ETH8" s="201"/>
      <c r="ETI8" s="201"/>
      <c r="ETJ8" s="201"/>
      <c r="ETK8" s="201"/>
      <c r="ETL8" s="201"/>
      <c r="ETM8" s="201"/>
      <c r="ETN8" s="201"/>
      <c r="ETO8" s="201"/>
      <c r="ETP8" s="201"/>
      <c r="ETQ8" s="201"/>
      <c r="ETR8" s="201"/>
      <c r="ETS8" s="201"/>
      <c r="ETT8" s="201"/>
      <c r="ETU8" s="201"/>
      <c r="ETV8" s="201"/>
      <c r="ETW8" s="201"/>
      <c r="ETX8" s="201"/>
      <c r="ETY8" s="201"/>
      <c r="ETZ8" s="201"/>
      <c r="EUA8" s="201"/>
      <c r="EUB8" s="201"/>
      <c r="EUC8" s="201"/>
      <c r="EUD8" s="201"/>
      <c r="EUE8" s="201"/>
      <c r="EUF8" s="201"/>
      <c r="EUG8" s="201"/>
      <c r="EUH8" s="201"/>
      <c r="EUI8" s="201"/>
      <c r="EUJ8" s="201"/>
      <c r="EUK8" s="201"/>
      <c r="EUL8" s="201"/>
      <c r="EUM8" s="201"/>
      <c r="EUN8" s="201"/>
      <c r="EUO8" s="201"/>
      <c r="EUP8" s="201"/>
      <c r="EUQ8" s="201"/>
      <c r="EUR8" s="201"/>
      <c r="EUS8" s="201"/>
      <c r="EUT8" s="201"/>
      <c r="EUU8" s="201"/>
      <c r="EUV8" s="201"/>
      <c r="EUW8" s="201"/>
      <c r="EUX8" s="201"/>
      <c r="EUY8" s="201"/>
      <c r="EUZ8" s="201"/>
      <c r="EVA8" s="201"/>
      <c r="EVB8" s="201"/>
      <c r="EVC8" s="201"/>
      <c r="EVD8" s="201"/>
      <c r="EVE8" s="201"/>
      <c r="EVF8" s="201"/>
      <c r="EVG8" s="201"/>
      <c r="EVH8" s="201"/>
      <c r="EVI8" s="201"/>
      <c r="EVJ8" s="201"/>
      <c r="EVK8" s="201"/>
      <c r="EVL8" s="201"/>
      <c r="EVM8" s="201"/>
      <c r="EVN8" s="201"/>
      <c r="EVO8" s="201"/>
      <c r="EVP8" s="201"/>
      <c r="EVQ8" s="201"/>
      <c r="EVR8" s="201"/>
      <c r="EVS8" s="201"/>
      <c r="EVT8" s="201"/>
      <c r="EVU8" s="201"/>
      <c r="EVV8" s="201"/>
      <c r="EVW8" s="201"/>
      <c r="EVX8" s="201"/>
      <c r="EVY8" s="201"/>
      <c r="EVZ8" s="201"/>
      <c r="EWA8" s="201"/>
      <c r="EWB8" s="201"/>
      <c r="EWC8" s="201"/>
      <c r="EWD8" s="201"/>
      <c r="EWE8" s="201"/>
      <c r="EWF8" s="201"/>
      <c r="EWG8" s="201"/>
      <c r="EWH8" s="201"/>
      <c r="EWI8" s="201"/>
      <c r="EWJ8" s="201"/>
      <c r="EWK8" s="201"/>
      <c r="EWL8" s="201"/>
      <c r="EWM8" s="201"/>
      <c r="EWN8" s="201"/>
      <c r="EWO8" s="201"/>
      <c r="EWP8" s="201"/>
      <c r="EWQ8" s="201"/>
      <c r="EWR8" s="201"/>
      <c r="EWS8" s="201"/>
      <c r="EWT8" s="201"/>
      <c r="EWU8" s="201"/>
      <c r="EWV8" s="201"/>
      <c r="EWW8" s="201"/>
      <c r="EWX8" s="201"/>
      <c r="EWY8" s="201"/>
      <c r="EWZ8" s="201"/>
      <c r="EXA8" s="201"/>
      <c r="EXB8" s="201"/>
      <c r="EXC8" s="201"/>
      <c r="EXD8" s="201"/>
      <c r="EXE8" s="201"/>
      <c r="EXF8" s="201"/>
      <c r="EXG8" s="201"/>
      <c r="EXH8" s="201"/>
      <c r="EXI8" s="201"/>
      <c r="EXJ8" s="201"/>
      <c r="EXK8" s="201"/>
      <c r="EXL8" s="201"/>
      <c r="EXM8" s="201"/>
      <c r="EXN8" s="201"/>
      <c r="EXO8" s="201"/>
      <c r="EXP8" s="201"/>
      <c r="EXQ8" s="201"/>
      <c r="EXR8" s="201"/>
      <c r="EXS8" s="201"/>
      <c r="EXT8" s="201"/>
      <c r="EXU8" s="201"/>
      <c r="EXV8" s="201"/>
      <c r="EXW8" s="201"/>
      <c r="EXX8" s="201"/>
      <c r="EXY8" s="201"/>
      <c r="EXZ8" s="201"/>
      <c r="EYA8" s="201"/>
      <c r="EYB8" s="201"/>
      <c r="EYC8" s="201"/>
      <c r="EYD8" s="201"/>
      <c r="EYE8" s="201"/>
      <c r="EYF8" s="201"/>
      <c r="EYG8" s="201"/>
      <c r="EYH8" s="201"/>
      <c r="EYI8" s="201"/>
      <c r="EYJ8" s="201"/>
      <c r="EYK8" s="201"/>
      <c r="EYL8" s="201"/>
      <c r="EYM8" s="201"/>
      <c r="EYN8" s="201"/>
      <c r="EYO8" s="201"/>
      <c r="EYP8" s="201"/>
      <c r="EYQ8" s="201"/>
      <c r="EYR8" s="201"/>
      <c r="EYS8" s="201"/>
      <c r="EYT8" s="201"/>
      <c r="EYU8" s="201"/>
      <c r="EYV8" s="201"/>
      <c r="EYW8" s="201"/>
      <c r="EYX8" s="201"/>
      <c r="EYY8" s="201"/>
      <c r="EYZ8" s="201"/>
      <c r="EZA8" s="201"/>
      <c r="EZB8" s="201"/>
      <c r="EZC8" s="201"/>
      <c r="EZD8" s="201"/>
      <c r="EZE8" s="201"/>
      <c r="EZF8" s="201"/>
      <c r="EZG8" s="201"/>
      <c r="EZH8" s="201"/>
      <c r="EZI8" s="201"/>
      <c r="EZJ8" s="201"/>
      <c r="EZK8" s="201"/>
      <c r="EZL8" s="201"/>
      <c r="EZM8" s="201"/>
      <c r="EZN8" s="201"/>
      <c r="EZO8" s="201"/>
      <c r="EZP8" s="201"/>
      <c r="EZQ8" s="201"/>
      <c r="EZR8" s="201"/>
      <c r="EZS8" s="201"/>
      <c r="EZT8" s="201"/>
      <c r="EZU8" s="201"/>
      <c r="EZV8" s="201"/>
      <c r="EZW8" s="201"/>
      <c r="EZX8" s="201"/>
      <c r="EZY8" s="201"/>
      <c r="EZZ8" s="201"/>
      <c r="FAA8" s="201"/>
      <c r="FAB8" s="201"/>
      <c r="FAC8" s="201"/>
      <c r="FAD8" s="201"/>
      <c r="FAE8" s="201"/>
      <c r="FAF8" s="201"/>
      <c r="FAG8" s="201"/>
      <c r="FAH8" s="201"/>
      <c r="FAI8" s="201"/>
      <c r="FAJ8" s="201"/>
      <c r="FAK8" s="201"/>
      <c r="FAL8" s="201"/>
      <c r="FAM8" s="201"/>
      <c r="FAN8" s="201"/>
      <c r="FAO8" s="201"/>
      <c r="FAP8" s="201"/>
      <c r="FAQ8" s="201"/>
      <c r="FAR8" s="201"/>
      <c r="FAS8" s="201"/>
      <c r="FAT8" s="201"/>
      <c r="FAU8" s="201"/>
      <c r="FAV8" s="201"/>
      <c r="FAW8" s="201"/>
      <c r="FAX8" s="201"/>
      <c r="FAY8" s="201"/>
      <c r="FAZ8" s="201"/>
      <c r="FBA8" s="201"/>
      <c r="FBB8" s="201"/>
      <c r="FBC8" s="201"/>
      <c r="FBD8" s="201"/>
      <c r="FBE8" s="201"/>
      <c r="FBF8" s="201"/>
      <c r="FBG8" s="201"/>
      <c r="FBH8" s="201"/>
      <c r="FBI8" s="201"/>
      <c r="FBJ8" s="201"/>
      <c r="FBK8" s="201"/>
      <c r="FBL8" s="201"/>
      <c r="FBM8" s="201"/>
      <c r="FBN8" s="201"/>
      <c r="FBO8" s="201"/>
      <c r="FBP8" s="201"/>
      <c r="FBQ8" s="201"/>
      <c r="FBR8" s="201"/>
      <c r="FBS8" s="201"/>
      <c r="FBT8" s="201"/>
      <c r="FBU8" s="201"/>
      <c r="FBV8" s="201"/>
      <c r="FBW8" s="201"/>
      <c r="FBX8" s="201"/>
      <c r="FBY8" s="201"/>
      <c r="FBZ8" s="201"/>
      <c r="FCA8" s="201"/>
      <c r="FCB8" s="201"/>
      <c r="FCC8" s="201"/>
      <c r="FCD8" s="201"/>
      <c r="FCE8" s="201"/>
      <c r="FCF8" s="201"/>
      <c r="FCG8" s="201"/>
      <c r="FCH8" s="201"/>
      <c r="FCI8" s="201"/>
      <c r="FCJ8" s="201"/>
      <c r="FCK8" s="201"/>
      <c r="FCL8" s="201"/>
      <c r="FCM8" s="201"/>
      <c r="FCN8" s="201"/>
      <c r="FCO8" s="201"/>
      <c r="FCP8" s="201"/>
      <c r="FCQ8" s="201"/>
      <c r="FCR8" s="201"/>
      <c r="FCS8" s="201"/>
      <c r="FCT8" s="201"/>
      <c r="FCU8" s="201"/>
      <c r="FCV8" s="201"/>
      <c r="FCW8" s="201"/>
      <c r="FCX8" s="201"/>
      <c r="FCY8" s="201"/>
      <c r="FCZ8" s="201"/>
      <c r="FDA8" s="201"/>
      <c r="FDB8" s="201"/>
      <c r="FDC8" s="201"/>
      <c r="FDD8" s="201"/>
      <c r="FDE8" s="201"/>
      <c r="FDF8" s="201"/>
      <c r="FDG8" s="201"/>
      <c r="FDH8" s="201"/>
      <c r="FDI8" s="201"/>
      <c r="FDJ8" s="201"/>
      <c r="FDK8" s="201"/>
      <c r="FDL8" s="201"/>
      <c r="FDM8" s="201"/>
      <c r="FDN8" s="201"/>
      <c r="FDO8" s="201"/>
      <c r="FDP8" s="201"/>
      <c r="FDQ8" s="201"/>
      <c r="FDR8" s="201"/>
      <c r="FDS8" s="201"/>
      <c r="FDT8" s="201"/>
      <c r="FDU8" s="201"/>
      <c r="FDV8" s="201"/>
      <c r="FDW8" s="201"/>
      <c r="FDX8" s="201"/>
      <c r="FDY8" s="201"/>
      <c r="FDZ8" s="201"/>
      <c r="FEA8" s="201"/>
      <c r="FEB8" s="201"/>
      <c r="FEC8" s="201"/>
      <c r="FED8" s="201"/>
      <c r="FEE8" s="201"/>
      <c r="FEF8" s="201"/>
      <c r="FEG8" s="201"/>
      <c r="FEH8" s="201"/>
      <c r="FEI8" s="201"/>
      <c r="FEJ8" s="201"/>
      <c r="FEK8" s="201"/>
      <c r="FEL8" s="201"/>
      <c r="FEM8" s="201"/>
      <c r="FEN8" s="201"/>
      <c r="FEO8" s="201"/>
      <c r="FEP8" s="201"/>
      <c r="FEQ8" s="201"/>
      <c r="FER8" s="201"/>
      <c r="FES8" s="201"/>
      <c r="FET8" s="201"/>
      <c r="FEU8" s="201"/>
      <c r="FEV8" s="201"/>
      <c r="FEW8" s="201"/>
      <c r="FEX8" s="201"/>
      <c r="FEY8" s="201"/>
      <c r="FEZ8" s="201"/>
      <c r="FFA8" s="201"/>
      <c r="FFB8" s="201"/>
      <c r="FFC8" s="201"/>
      <c r="FFD8" s="201"/>
      <c r="FFE8" s="201"/>
      <c r="FFF8" s="201"/>
      <c r="FFG8" s="201"/>
      <c r="FFH8" s="201"/>
      <c r="FFI8" s="201"/>
      <c r="FFJ8" s="201"/>
      <c r="FFK8" s="201"/>
      <c r="FFL8" s="201"/>
      <c r="FFM8" s="201"/>
      <c r="FFN8" s="201"/>
      <c r="FFO8" s="201"/>
      <c r="FFP8" s="201"/>
      <c r="FFQ8" s="201"/>
      <c r="FFR8" s="201"/>
      <c r="FFS8" s="201"/>
      <c r="FFT8" s="201"/>
      <c r="FFU8" s="201"/>
      <c r="FFV8" s="201"/>
      <c r="FFW8" s="201"/>
      <c r="FFX8" s="201"/>
      <c r="FFY8" s="201"/>
      <c r="FFZ8" s="201"/>
      <c r="FGA8" s="201"/>
      <c r="FGB8" s="201"/>
      <c r="FGC8" s="201"/>
      <c r="FGD8" s="201"/>
      <c r="FGE8" s="201"/>
      <c r="FGF8" s="201"/>
      <c r="FGG8" s="201"/>
      <c r="FGH8" s="201"/>
      <c r="FGI8" s="201"/>
      <c r="FGJ8" s="201"/>
      <c r="FGK8" s="201"/>
      <c r="FGL8" s="201"/>
      <c r="FGM8" s="201"/>
      <c r="FGN8" s="201"/>
      <c r="FGO8" s="201"/>
      <c r="FGP8" s="201"/>
      <c r="FGQ8" s="201"/>
      <c r="FGR8" s="201"/>
      <c r="FGS8" s="201"/>
      <c r="FGT8" s="201"/>
      <c r="FGU8" s="201"/>
      <c r="FGV8" s="201"/>
      <c r="FGW8" s="201"/>
      <c r="FGX8" s="201"/>
      <c r="FGY8" s="201"/>
      <c r="FGZ8" s="201"/>
      <c r="FHA8" s="201"/>
      <c r="FHB8" s="201"/>
      <c r="FHC8" s="201"/>
      <c r="FHD8" s="201"/>
      <c r="FHE8" s="201"/>
      <c r="FHF8" s="201"/>
      <c r="FHG8" s="201"/>
      <c r="FHH8" s="201"/>
      <c r="FHI8" s="201"/>
      <c r="FHJ8" s="201"/>
      <c r="FHK8" s="201"/>
      <c r="FHL8" s="201"/>
      <c r="FHM8" s="201"/>
      <c r="FHN8" s="201"/>
      <c r="FHO8" s="201"/>
      <c r="FHP8" s="201"/>
      <c r="FHQ8" s="201"/>
      <c r="FHR8" s="201"/>
      <c r="FHS8" s="201"/>
      <c r="FHT8" s="201"/>
      <c r="FHU8" s="201"/>
      <c r="FHV8" s="201"/>
      <c r="FHW8" s="201"/>
      <c r="FHX8" s="201"/>
      <c r="FHY8" s="201"/>
      <c r="FHZ8" s="201"/>
      <c r="FIA8" s="201"/>
      <c r="FIB8" s="201"/>
      <c r="FIC8" s="201"/>
      <c r="FID8" s="201"/>
      <c r="FIE8" s="201"/>
      <c r="FIF8" s="201"/>
      <c r="FIG8" s="201"/>
      <c r="FIH8" s="201"/>
      <c r="FII8" s="201"/>
      <c r="FIJ8" s="201"/>
      <c r="FIK8" s="201"/>
      <c r="FIL8" s="201"/>
      <c r="FIM8" s="201"/>
      <c r="FIN8" s="201"/>
      <c r="FIO8" s="201"/>
      <c r="FIP8" s="201"/>
      <c r="FIQ8" s="201"/>
      <c r="FIR8" s="201"/>
      <c r="FIS8" s="201"/>
      <c r="FIT8" s="201"/>
      <c r="FIU8" s="201"/>
      <c r="FIV8" s="201"/>
      <c r="FIW8" s="201"/>
      <c r="FIX8" s="201"/>
      <c r="FIY8" s="201"/>
      <c r="FIZ8" s="201"/>
      <c r="FJA8" s="201"/>
      <c r="FJB8" s="201"/>
      <c r="FJC8" s="201"/>
      <c r="FJD8" s="201"/>
      <c r="FJE8" s="201"/>
      <c r="FJF8" s="201"/>
      <c r="FJG8" s="201"/>
      <c r="FJH8" s="201"/>
      <c r="FJI8" s="201"/>
      <c r="FJJ8" s="201"/>
      <c r="FJK8" s="201"/>
      <c r="FJL8" s="201"/>
      <c r="FJM8" s="201"/>
      <c r="FJN8" s="201"/>
      <c r="FJO8" s="201"/>
      <c r="FJP8" s="201"/>
      <c r="FJQ8" s="201"/>
      <c r="FJR8" s="201"/>
      <c r="FJS8" s="201"/>
      <c r="FJT8" s="201"/>
      <c r="FJU8" s="201"/>
      <c r="FJV8" s="201"/>
      <c r="FJW8" s="201"/>
      <c r="FJX8" s="201"/>
      <c r="FJY8" s="201"/>
      <c r="FJZ8" s="201"/>
      <c r="FKA8" s="201"/>
      <c r="FKB8" s="201"/>
      <c r="FKC8" s="201"/>
      <c r="FKD8" s="201"/>
      <c r="FKE8" s="201"/>
      <c r="FKF8" s="201"/>
      <c r="FKG8" s="201"/>
      <c r="FKH8" s="201"/>
      <c r="FKI8" s="201"/>
      <c r="FKJ8" s="201"/>
      <c r="FKK8" s="201"/>
      <c r="FKL8" s="201"/>
      <c r="FKM8" s="201"/>
      <c r="FKN8" s="201"/>
      <c r="FKO8" s="201"/>
      <c r="FKP8" s="201"/>
      <c r="FKQ8" s="201"/>
      <c r="FKR8" s="201"/>
      <c r="FKS8" s="201"/>
      <c r="FKT8" s="201"/>
      <c r="FKU8" s="201"/>
      <c r="FKV8" s="201"/>
      <c r="FKW8" s="201"/>
      <c r="FKX8" s="201"/>
      <c r="FKY8" s="201"/>
      <c r="FKZ8" s="201"/>
      <c r="FLA8" s="201"/>
      <c r="FLB8" s="201"/>
      <c r="FLC8" s="201"/>
      <c r="FLD8" s="201"/>
      <c r="FLE8" s="201"/>
      <c r="FLF8" s="201"/>
      <c r="FLG8" s="201"/>
      <c r="FLH8" s="201"/>
      <c r="FLI8" s="201"/>
      <c r="FLJ8" s="201"/>
      <c r="FLK8" s="201"/>
      <c r="FLL8" s="201"/>
      <c r="FLM8" s="201"/>
      <c r="FLN8" s="201"/>
      <c r="FLO8" s="201"/>
      <c r="FLP8" s="201"/>
      <c r="FLQ8" s="201"/>
      <c r="FLR8" s="201"/>
      <c r="FLS8" s="201"/>
      <c r="FLT8" s="201"/>
      <c r="FLU8" s="201"/>
      <c r="FLV8" s="201"/>
      <c r="FLW8" s="201"/>
      <c r="FLX8" s="201"/>
      <c r="FLY8" s="201"/>
      <c r="FLZ8" s="201"/>
      <c r="FMA8" s="201"/>
      <c r="FMB8" s="201"/>
      <c r="FMC8" s="201"/>
      <c r="FMD8" s="201"/>
      <c r="FME8" s="201"/>
      <c r="FMF8" s="201"/>
      <c r="FMG8" s="201"/>
      <c r="FMH8" s="201"/>
      <c r="FMI8" s="201"/>
      <c r="FMJ8" s="201"/>
      <c r="FMK8" s="201"/>
      <c r="FML8" s="201"/>
      <c r="FMM8" s="201"/>
      <c r="FMN8" s="201"/>
      <c r="FMO8" s="201"/>
      <c r="FMP8" s="201"/>
      <c r="FMQ8" s="201"/>
      <c r="FMR8" s="201"/>
      <c r="FMS8" s="201"/>
      <c r="FMT8" s="201"/>
      <c r="FMU8" s="201"/>
      <c r="FMV8" s="201"/>
      <c r="FMW8" s="201"/>
      <c r="FMX8" s="201"/>
      <c r="FMY8" s="201"/>
      <c r="FMZ8" s="201"/>
      <c r="FNA8" s="201"/>
      <c r="FNB8" s="201"/>
      <c r="FNC8" s="201"/>
      <c r="FND8" s="201"/>
      <c r="FNE8" s="201"/>
      <c r="FNF8" s="201"/>
      <c r="FNG8" s="201"/>
      <c r="FNH8" s="201"/>
      <c r="FNI8" s="201"/>
      <c r="FNJ8" s="201"/>
      <c r="FNK8" s="201"/>
      <c r="FNL8" s="201"/>
      <c r="FNM8" s="201"/>
      <c r="FNN8" s="201"/>
      <c r="FNO8" s="201"/>
      <c r="FNP8" s="201"/>
      <c r="FNQ8" s="201"/>
      <c r="FNR8" s="201"/>
      <c r="FNS8" s="201"/>
      <c r="FNT8" s="201"/>
      <c r="FNU8" s="201"/>
      <c r="FNV8" s="201"/>
      <c r="FNW8" s="201"/>
      <c r="FNX8" s="201"/>
      <c r="FNY8" s="201"/>
      <c r="FNZ8" s="201"/>
      <c r="FOA8" s="201"/>
      <c r="FOB8" s="201"/>
      <c r="FOC8" s="201"/>
      <c r="FOD8" s="201"/>
      <c r="FOE8" s="201"/>
      <c r="FOF8" s="201"/>
      <c r="FOG8" s="201"/>
      <c r="FOH8" s="201"/>
      <c r="FOI8" s="201"/>
      <c r="FOJ8" s="201"/>
      <c r="FOK8" s="201"/>
      <c r="FOL8" s="201"/>
      <c r="FOM8" s="201"/>
      <c r="FON8" s="201"/>
      <c r="FOO8" s="201"/>
      <c r="FOP8" s="201"/>
      <c r="FOQ8" s="201"/>
      <c r="FOR8" s="201"/>
      <c r="FOS8" s="201"/>
      <c r="FOT8" s="201"/>
      <c r="FOU8" s="201"/>
      <c r="FOV8" s="201"/>
      <c r="FOW8" s="201"/>
      <c r="FOX8" s="201"/>
      <c r="FOY8" s="201"/>
      <c r="FOZ8" s="201"/>
      <c r="FPA8" s="201"/>
      <c r="FPB8" s="201"/>
      <c r="FPC8" s="201"/>
      <c r="FPD8" s="201"/>
      <c r="FPE8" s="201"/>
      <c r="FPF8" s="201"/>
      <c r="FPG8" s="201"/>
      <c r="FPH8" s="201"/>
      <c r="FPI8" s="201"/>
      <c r="FPJ8" s="201"/>
      <c r="FPK8" s="201"/>
      <c r="FPL8" s="201"/>
      <c r="FPM8" s="201"/>
      <c r="FPN8" s="201"/>
      <c r="FPO8" s="201"/>
      <c r="FPP8" s="201"/>
      <c r="FPQ8" s="201"/>
      <c r="FPR8" s="201"/>
      <c r="FPS8" s="201"/>
      <c r="FPT8" s="201"/>
      <c r="FPU8" s="201"/>
      <c r="FPV8" s="201"/>
      <c r="FPW8" s="201"/>
      <c r="FPX8" s="201"/>
      <c r="FPY8" s="201"/>
      <c r="FPZ8" s="201"/>
      <c r="FQA8" s="201"/>
      <c r="FQB8" s="201"/>
      <c r="FQC8" s="201"/>
      <c r="FQD8" s="201"/>
      <c r="FQE8" s="201"/>
      <c r="FQF8" s="201"/>
      <c r="FQG8" s="201"/>
      <c r="FQH8" s="201"/>
      <c r="FQI8" s="201"/>
      <c r="FQJ8" s="201"/>
      <c r="FQK8" s="201"/>
      <c r="FQL8" s="201"/>
      <c r="FQM8" s="201"/>
      <c r="FQN8" s="201"/>
      <c r="FQO8" s="201"/>
      <c r="FQP8" s="201"/>
      <c r="FQQ8" s="201"/>
      <c r="FQR8" s="201"/>
      <c r="FQS8" s="201"/>
      <c r="FQT8" s="201"/>
      <c r="FQU8" s="201"/>
      <c r="FQV8" s="201"/>
      <c r="FQW8" s="201"/>
      <c r="FQX8" s="201"/>
      <c r="FQY8" s="201"/>
      <c r="FQZ8" s="201"/>
      <c r="FRA8" s="201"/>
      <c r="FRB8" s="201"/>
      <c r="FRC8" s="201"/>
      <c r="FRD8" s="201"/>
      <c r="FRE8" s="201"/>
      <c r="FRF8" s="201"/>
      <c r="FRG8" s="201"/>
      <c r="FRH8" s="201"/>
      <c r="FRI8" s="201"/>
      <c r="FRJ8" s="201"/>
      <c r="FRK8" s="201"/>
      <c r="FRL8" s="201"/>
      <c r="FRM8" s="201"/>
      <c r="FRN8" s="201"/>
      <c r="FRO8" s="201"/>
      <c r="FRP8" s="201"/>
      <c r="FRQ8" s="201"/>
      <c r="FRR8" s="201"/>
      <c r="FRS8" s="201"/>
      <c r="FRT8" s="201"/>
      <c r="FRU8" s="201"/>
      <c r="FRV8" s="201"/>
      <c r="FRW8" s="201"/>
      <c r="FRX8" s="201"/>
      <c r="FRY8" s="201"/>
      <c r="FRZ8" s="201"/>
      <c r="FSA8" s="201"/>
      <c r="FSB8" s="201"/>
      <c r="FSC8" s="201"/>
      <c r="FSD8" s="201"/>
      <c r="FSE8" s="201"/>
      <c r="FSF8" s="201"/>
      <c r="FSG8" s="201"/>
      <c r="FSH8" s="201"/>
      <c r="FSI8" s="201"/>
      <c r="FSJ8" s="201"/>
      <c r="FSK8" s="201"/>
      <c r="FSL8" s="201"/>
      <c r="FSM8" s="201"/>
      <c r="FSN8" s="201"/>
      <c r="FSO8" s="201"/>
      <c r="FSP8" s="201"/>
      <c r="FSQ8" s="201"/>
      <c r="FSR8" s="201"/>
      <c r="FSS8" s="201"/>
      <c r="FST8" s="201"/>
      <c r="FSU8" s="201"/>
      <c r="FSV8" s="201"/>
      <c r="FSW8" s="201"/>
      <c r="FSX8" s="201"/>
      <c r="FSY8" s="201"/>
      <c r="FSZ8" s="201"/>
      <c r="FTA8" s="201"/>
      <c r="FTB8" s="201"/>
      <c r="FTC8" s="201"/>
      <c r="FTD8" s="201"/>
      <c r="FTE8" s="201"/>
      <c r="FTF8" s="201"/>
      <c r="FTG8" s="201"/>
      <c r="FTH8" s="201"/>
      <c r="FTI8" s="201"/>
      <c r="FTJ8" s="201"/>
      <c r="FTK8" s="201"/>
      <c r="FTL8" s="201"/>
      <c r="FTM8" s="201"/>
      <c r="FTN8" s="201"/>
      <c r="FTO8" s="201"/>
      <c r="FTP8" s="201"/>
      <c r="FTQ8" s="201"/>
      <c r="FTR8" s="201"/>
      <c r="FTS8" s="201"/>
      <c r="FTT8" s="201"/>
      <c r="FTU8" s="201"/>
      <c r="FTV8" s="201"/>
      <c r="FTW8" s="201"/>
      <c r="FTX8" s="201"/>
      <c r="FTY8" s="201"/>
      <c r="FTZ8" s="201"/>
      <c r="FUA8" s="201"/>
      <c r="FUB8" s="201"/>
      <c r="FUC8" s="201"/>
      <c r="FUD8" s="201"/>
      <c r="FUE8" s="201"/>
      <c r="FUF8" s="201"/>
      <c r="FUG8" s="201"/>
      <c r="FUH8" s="201"/>
      <c r="FUI8" s="201"/>
      <c r="FUJ8" s="201"/>
      <c r="FUK8" s="201"/>
      <c r="FUL8" s="201"/>
      <c r="FUM8" s="201"/>
      <c r="FUN8" s="201"/>
      <c r="FUO8" s="201"/>
      <c r="FUP8" s="201"/>
      <c r="FUQ8" s="201"/>
      <c r="FUR8" s="201"/>
      <c r="FUS8" s="201"/>
      <c r="FUT8" s="201"/>
      <c r="FUU8" s="201"/>
      <c r="FUV8" s="201"/>
      <c r="FUW8" s="201"/>
      <c r="FUX8" s="201"/>
      <c r="FUY8" s="201"/>
      <c r="FUZ8" s="201"/>
      <c r="FVA8" s="201"/>
      <c r="FVB8" s="201"/>
      <c r="FVC8" s="201"/>
      <c r="FVD8" s="201"/>
      <c r="FVE8" s="201"/>
      <c r="FVF8" s="201"/>
      <c r="FVG8" s="201"/>
      <c r="FVH8" s="201"/>
      <c r="FVI8" s="201"/>
      <c r="FVJ8" s="201"/>
      <c r="FVK8" s="201"/>
      <c r="FVL8" s="201"/>
      <c r="FVM8" s="201"/>
      <c r="FVN8" s="201"/>
      <c r="FVO8" s="201"/>
      <c r="FVP8" s="201"/>
      <c r="FVQ8" s="201"/>
      <c r="FVR8" s="201"/>
      <c r="FVS8" s="201"/>
      <c r="FVT8" s="201"/>
      <c r="FVU8" s="201"/>
      <c r="FVV8" s="201"/>
      <c r="FVW8" s="201"/>
      <c r="FVX8" s="201"/>
      <c r="FVY8" s="201"/>
      <c r="FVZ8" s="201"/>
      <c r="FWA8" s="201"/>
      <c r="FWB8" s="201"/>
      <c r="FWC8" s="201"/>
      <c r="FWD8" s="201"/>
      <c r="FWE8" s="201"/>
      <c r="FWF8" s="201"/>
      <c r="FWG8" s="201"/>
      <c r="FWH8" s="201"/>
      <c r="FWI8" s="201"/>
      <c r="FWJ8" s="201"/>
      <c r="FWK8" s="201"/>
      <c r="FWL8" s="201"/>
      <c r="FWM8" s="201"/>
      <c r="FWN8" s="201"/>
      <c r="FWO8" s="201"/>
      <c r="FWP8" s="201"/>
      <c r="FWQ8" s="201"/>
      <c r="FWR8" s="201"/>
      <c r="FWS8" s="201"/>
      <c r="FWT8" s="201"/>
      <c r="FWU8" s="201"/>
      <c r="FWV8" s="201"/>
      <c r="FWW8" s="201"/>
      <c r="FWX8" s="201"/>
      <c r="FWY8" s="201"/>
      <c r="FWZ8" s="201"/>
      <c r="FXA8" s="201"/>
      <c r="FXB8" s="201"/>
      <c r="FXC8" s="201"/>
      <c r="FXD8" s="201"/>
      <c r="FXE8" s="201"/>
      <c r="FXF8" s="201"/>
      <c r="FXG8" s="201"/>
      <c r="FXH8" s="201"/>
      <c r="FXI8" s="201"/>
      <c r="FXJ8" s="201"/>
      <c r="FXK8" s="201"/>
      <c r="FXL8" s="201"/>
      <c r="FXM8" s="201"/>
      <c r="FXN8" s="201"/>
      <c r="FXO8" s="201"/>
      <c r="FXP8" s="201"/>
      <c r="FXQ8" s="201"/>
      <c r="FXR8" s="201"/>
      <c r="FXS8" s="201"/>
      <c r="FXT8" s="201"/>
      <c r="FXU8" s="201"/>
      <c r="FXV8" s="201"/>
      <c r="FXW8" s="201"/>
      <c r="FXX8" s="201"/>
      <c r="FXY8" s="201"/>
      <c r="FXZ8" s="201"/>
      <c r="FYA8" s="201"/>
      <c r="FYB8" s="201"/>
      <c r="FYC8" s="201"/>
      <c r="FYD8" s="201"/>
      <c r="FYE8" s="201"/>
      <c r="FYF8" s="201"/>
      <c r="FYG8" s="201"/>
      <c r="FYH8" s="201"/>
      <c r="FYI8" s="201"/>
      <c r="FYJ8" s="201"/>
      <c r="FYK8" s="201"/>
      <c r="FYL8" s="201"/>
      <c r="FYM8" s="201"/>
      <c r="FYN8" s="201"/>
      <c r="FYO8" s="201"/>
      <c r="FYP8" s="201"/>
      <c r="FYQ8" s="201"/>
      <c r="FYR8" s="201"/>
      <c r="FYS8" s="201"/>
      <c r="FYT8" s="201"/>
      <c r="FYU8" s="201"/>
      <c r="FYV8" s="201"/>
      <c r="FYW8" s="201"/>
      <c r="FYX8" s="201"/>
      <c r="FYY8" s="201"/>
      <c r="FYZ8" s="201"/>
      <c r="FZA8" s="201"/>
      <c r="FZB8" s="201"/>
      <c r="FZC8" s="201"/>
      <c r="FZD8" s="201"/>
      <c r="FZE8" s="201"/>
      <c r="FZF8" s="201"/>
      <c r="FZG8" s="201"/>
      <c r="FZH8" s="201"/>
      <c r="FZI8" s="201"/>
      <c r="FZJ8" s="201"/>
      <c r="FZK8" s="201"/>
      <c r="FZL8" s="201"/>
      <c r="FZM8" s="201"/>
      <c r="FZN8" s="201"/>
      <c r="FZO8" s="201"/>
      <c r="FZP8" s="201"/>
      <c r="FZQ8" s="201"/>
      <c r="FZR8" s="201"/>
      <c r="FZS8" s="201"/>
      <c r="FZT8" s="201"/>
      <c r="FZU8" s="201"/>
      <c r="FZV8" s="201"/>
      <c r="FZW8" s="201"/>
      <c r="FZX8" s="201"/>
      <c r="FZY8" s="201"/>
      <c r="FZZ8" s="201"/>
      <c r="GAA8" s="201"/>
      <c r="GAB8" s="201"/>
      <c r="GAC8" s="201"/>
      <c r="GAD8" s="201"/>
      <c r="GAE8" s="201"/>
      <c r="GAF8" s="201"/>
      <c r="GAG8" s="201"/>
      <c r="GAH8" s="201"/>
      <c r="GAI8" s="201"/>
      <c r="GAJ8" s="201"/>
      <c r="GAK8" s="201"/>
      <c r="GAL8" s="201"/>
      <c r="GAM8" s="201"/>
      <c r="GAN8" s="201"/>
      <c r="GAO8" s="201"/>
      <c r="GAP8" s="201"/>
      <c r="GAQ8" s="201"/>
      <c r="GAR8" s="201"/>
      <c r="GAS8" s="201"/>
      <c r="GAT8" s="201"/>
      <c r="GAU8" s="201"/>
      <c r="GAV8" s="201"/>
      <c r="GAW8" s="201"/>
      <c r="GAX8" s="201"/>
      <c r="GAY8" s="201"/>
      <c r="GAZ8" s="201"/>
      <c r="GBA8" s="201"/>
      <c r="GBB8" s="201"/>
      <c r="GBC8" s="201"/>
      <c r="GBD8" s="201"/>
      <c r="GBE8" s="201"/>
      <c r="GBF8" s="201"/>
      <c r="GBG8" s="201"/>
      <c r="GBH8" s="201"/>
      <c r="GBI8" s="201"/>
      <c r="GBJ8" s="201"/>
      <c r="GBK8" s="201"/>
      <c r="GBL8" s="201"/>
      <c r="GBM8" s="201"/>
      <c r="GBN8" s="201"/>
      <c r="GBO8" s="201"/>
      <c r="GBP8" s="201"/>
      <c r="GBQ8" s="201"/>
      <c r="GBR8" s="201"/>
      <c r="GBS8" s="201"/>
      <c r="GBT8" s="201"/>
      <c r="GBU8" s="201"/>
      <c r="GBV8" s="201"/>
      <c r="GBW8" s="201"/>
      <c r="GBX8" s="201"/>
      <c r="GBY8" s="201"/>
      <c r="GBZ8" s="201"/>
      <c r="GCA8" s="201"/>
      <c r="GCB8" s="201"/>
      <c r="GCC8" s="201"/>
      <c r="GCD8" s="201"/>
      <c r="GCE8" s="201"/>
      <c r="GCF8" s="201"/>
      <c r="GCG8" s="201"/>
      <c r="GCH8" s="201"/>
      <c r="GCI8" s="201"/>
      <c r="GCJ8" s="201"/>
      <c r="GCK8" s="201"/>
      <c r="GCL8" s="201"/>
      <c r="GCM8" s="201"/>
      <c r="GCN8" s="201"/>
      <c r="GCO8" s="201"/>
      <c r="GCP8" s="201"/>
      <c r="GCQ8" s="201"/>
      <c r="GCR8" s="201"/>
      <c r="GCS8" s="201"/>
      <c r="GCT8" s="201"/>
      <c r="GCU8" s="201"/>
      <c r="GCV8" s="201"/>
      <c r="GCW8" s="201"/>
      <c r="GCX8" s="201"/>
      <c r="GCY8" s="201"/>
      <c r="GCZ8" s="201"/>
      <c r="GDA8" s="201"/>
      <c r="GDB8" s="201"/>
      <c r="GDC8" s="201"/>
      <c r="GDD8" s="201"/>
      <c r="GDE8" s="201"/>
      <c r="GDF8" s="201"/>
      <c r="GDG8" s="201"/>
      <c r="GDH8" s="201"/>
      <c r="GDI8" s="201"/>
      <c r="GDJ8" s="201"/>
      <c r="GDK8" s="201"/>
      <c r="GDL8" s="201"/>
      <c r="GDM8" s="201"/>
      <c r="GDN8" s="201"/>
      <c r="GDO8" s="201"/>
      <c r="GDP8" s="201"/>
      <c r="GDQ8" s="201"/>
      <c r="GDR8" s="201"/>
      <c r="GDS8" s="201"/>
      <c r="GDT8" s="201"/>
      <c r="GDU8" s="201"/>
      <c r="GDV8" s="201"/>
      <c r="GDW8" s="201"/>
      <c r="GDX8" s="201"/>
      <c r="GDY8" s="201"/>
      <c r="GDZ8" s="201"/>
      <c r="GEA8" s="201"/>
      <c r="GEB8" s="201"/>
      <c r="GEC8" s="201"/>
      <c r="GED8" s="201"/>
      <c r="GEE8" s="201"/>
      <c r="GEF8" s="201"/>
      <c r="GEG8" s="201"/>
      <c r="GEH8" s="201"/>
      <c r="GEI8" s="201"/>
      <c r="GEJ8" s="201"/>
      <c r="GEK8" s="201"/>
      <c r="GEL8" s="201"/>
      <c r="GEM8" s="201"/>
      <c r="GEN8" s="201"/>
      <c r="GEO8" s="201"/>
      <c r="GEP8" s="201"/>
      <c r="GEQ8" s="201"/>
      <c r="GER8" s="201"/>
      <c r="GES8" s="201"/>
      <c r="GET8" s="201"/>
      <c r="GEU8" s="201"/>
      <c r="GEV8" s="201"/>
      <c r="GEW8" s="201"/>
      <c r="GEX8" s="201"/>
      <c r="GEY8" s="201"/>
      <c r="GEZ8" s="201"/>
      <c r="GFA8" s="201"/>
      <c r="GFB8" s="201"/>
      <c r="GFC8" s="201"/>
      <c r="GFD8" s="201"/>
      <c r="GFE8" s="201"/>
      <c r="GFF8" s="201"/>
      <c r="GFG8" s="201"/>
      <c r="GFH8" s="201"/>
      <c r="GFI8" s="201"/>
      <c r="GFJ8" s="201"/>
      <c r="GFK8" s="201"/>
      <c r="GFL8" s="201"/>
      <c r="GFM8" s="201"/>
      <c r="GFN8" s="201"/>
      <c r="GFO8" s="201"/>
      <c r="GFP8" s="201"/>
      <c r="GFQ8" s="201"/>
      <c r="GFR8" s="201"/>
      <c r="GFS8" s="201"/>
      <c r="GFT8" s="201"/>
      <c r="GFU8" s="201"/>
      <c r="GFV8" s="201"/>
      <c r="GFW8" s="201"/>
      <c r="GFX8" s="201"/>
      <c r="GFY8" s="201"/>
      <c r="GFZ8" s="201"/>
      <c r="GGA8" s="201"/>
      <c r="GGB8" s="201"/>
      <c r="GGC8" s="201"/>
      <c r="GGD8" s="201"/>
      <c r="GGE8" s="201"/>
      <c r="GGF8" s="201"/>
      <c r="GGG8" s="201"/>
      <c r="GGH8" s="201"/>
      <c r="GGI8" s="201"/>
      <c r="GGJ8" s="201"/>
      <c r="GGK8" s="201"/>
      <c r="GGL8" s="201"/>
      <c r="GGM8" s="201"/>
      <c r="GGN8" s="201"/>
      <c r="GGO8" s="201"/>
      <c r="GGP8" s="201"/>
      <c r="GGQ8" s="201"/>
      <c r="GGR8" s="201"/>
      <c r="GGS8" s="201"/>
      <c r="GGT8" s="201"/>
      <c r="GGU8" s="201"/>
      <c r="GGV8" s="201"/>
      <c r="GGW8" s="201"/>
      <c r="GGX8" s="201"/>
      <c r="GGY8" s="201"/>
      <c r="GGZ8" s="201"/>
      <c r="GHA8" s="201"/>
      <c r="GHB8" s="201"/>
      <c r="GHC8" s="201"/>
      <c r="GHD8" s="201"/>
      <c r="GHE8" s="201"/>
      <c r="GHF8" s="201"/>
      <c r="GHG8" s="201"/>
      <c r="GHH8" s="201"/>
      <c r="GHI8" s="201"/>
      <c r="GHJ8" s="201"/>
      <c r="GHK8" s="201"/>
      <c r="GHL8" s="201"/>
      <c r="GHM8" s="201"/>
      <c r="GHN8" s="201"/>
      <c r="GHO8" s="201"/>
      <c r="GHP8" s="201"/>
      <c r="GHQ8" s="201"/>
      <c r="GHR8" s="201"/>
      <c r="GHS8" s="201"/>
      <c r="GHT8" s="201"/>
      <c r="GHU8" s="201"/>
      <c r="GHV8" s="201"/>
      <c r="GHW8" s="201"/>
      <c r="GHX8" s="201"/>
      <c r="GHY8" s="201"/>
      <c r="GHZ8" s="201"/>
      <c r="GIA8" s="201"/>
      <c r="GIB8" s="201"/>
      <c r="GIC8" s="201"/>
      <c r="GID8" s="201"/>
      <c r="GIE8" s="201"/>
      <c r="GIF8" s="201"/>
      <c r="GIG8" s="201"/>
      <c r="GIH8" s="201"/>
      <c r="GII8" s="201"/>
      <c r="GIJ8" s="201"/>
      <c r="GIK8" s="201"/>
      <c r="GIL8" s="201"/>
      <c r="GIM8" s="201"/>
      <c r="GIN8" s="201"/>
      <c r="GIO8" s="201"/>
      <c r="GIP8" s="201"/>
      <c r="GIQ8" s="201"/>
      <c r="GIR8" s="201"/>
      <c r="GIS8" s="201"/>
      <c r="GIT8" s="201"/>
      <c r="GIU8" s="201"/>
      <c r="GIV8" s="201"/>
      <c r="GIW8" s="201"/>
      <c r="GIX8" s="201"/>
      <c r="GIY8" s="201"/>
      <c r="GIZ8" s="201"/>
      <c r="GJA8" s="201"/>
      <c r="GJB8" s="201"/>
      <c r="GJC8" s="201"/>
      <c r="GJD8" s="201"/>
      <c r="GJE8" s="201"/>
      <c r="GJF8" s="201"/>
      <c r="GJG8" s="201"/>
      <c r="GJH8" s="201"/>
      <c r="GJI8" s="201"/>
      <c r="GJJ8" s="201"/>
      <c r="GJK8" s="201"/>
      <c r="GJL8" s="201"/>
      <c r="GJM8" s="201"/>
      <c r="GJN8" s="201"/>
      <c r="GJO8" s="201"/>
      <c r="GJP8" s="201"/>
      <c r="GJQ8" s="201"/>
      <c r="GJR8" s="201"/>
      <c r="GJS8" s="201"/>
      <c r="GJT8" s="201"/>
      <c r="GJU8" s="201"/>
      <c r="GJV8" s="201"/>
      <c r="GJW8" s="201"/>
      <c r="GJX8" s="201"/>
      <c r="GJY8" s="201"/>
      <c r="GJZ8" s="201"/>
      <c r="GKA8" s="201"/>
      <c r="GKB8" s="201"/>
      <c r="GKC8" s="201"/>
      <c r="GKD8" s="201"/>
      <c r="GKE8" s="201"/>
      <c r="GKF8" s="201"/>
      <c r="GKG8" s="201"/>
      <c r="GKH8" s="201"/>
      <c r="GKI8" s="201"/>
      <c r="GKJ8" s="201"/>
      <c r="GKK8" s="201"/>
      <c r="GKL8" s="201"/>
      <c r="GKM8" s="201"/>
      <c r="GKN8" s="201"/>
      <c r="GKO8" s="201"/>
      <c r="GKP8" s="201"/>
      <c r="GKQ8" s="201"/>
      <c r="GKR8" s="201"/>
      <c r="GKS8" s="201"/>
      <c r="GKT8" s="201"/>
      <c r="GKU8" s="201"/>
      <c r="GKV8" s="201"/>
      <c r="GKW8" s="201"/>
      <c r="GKX8" s="201"/>
      <c r="GKY8" s="201"/>
      <c r="GKZ8" s="201"/>
      <c r="GLA8" s="201"/>
      <c r="GLB8" s="201"/>
      <c r="GLC8" s="201"/>
      <c r="GLD8" s="201"/>
      <c r="GLE8" s="201"/>
      <c r="GLF8" s="201"/>
      <c r="GLG8" s="201"/>
      <c r="GLH8" s="201"/>
      <c r="GLI8" s="201"/>
      <c r="GLJ8" s="201"/>
      <c r="GLK8" s="201"/>
      <c r="GLL8" s="201"/>
      <c r="GLM8" s="201"/>
      <c r="GLN8" s="201"/>
      <c r="GLO8" s="201"/>
      <c r="GLP8" s="201"/>
      <c r="GLQ8" s="201"/>
      <c r="GLR8" s="201"/>
      <c r="GLS8" s="201"/>
      <c r="GLT8" s="201"/>
      <c r="GLU8" s="201"/>
      <c r="GLV8" s="201"/>
      <c r="GLW8" s="201"/>
      <c r="GLX8" s="201"/>
      <c r="GLY8" s="201"/>
      <c r="GLZ8" s="201"/>
      <c r="GMA8" s="201"/>
      <c r="GMB8" s="201"/>
      <c r="GMC8" s="201"/>
      <c r="GMD8" s="201"/>
      <c r="GME8" s="201"/>
      <c r="GMF8" s="201"/>
      <c r="GMG8" s="201"/>
      <c r="GMH8" s="201"/>
      <c r="GMI8" s="201"/>
      <c r="GMJ8" s="201"/>
      <c r="GMK8" s="201"/>
      <c r="GML8" s="201"/>
      <c r="GMM8" s="201"/>
      <c r="GMN8" s="201"/>
      <c r="GMO8" s="201"/>
      <c r="GMP8" s="201"/>
      <c r="GMQ8" s="201"/>
      <c r="GMR8" s="201"/>
      <c r="GMS8" s="201"/>
      <c r="GMT8" s="201"/>
      <c r="GMU8" s="201"/>
      <c r="GMV8" s="201"/>
      <c r="GMW8" s="201"/>
      <c r="GMX8" s="201"/>
      <c r="GMY8" s="201"/>
      <c r="GMZ8" s="201"/>
      <c r="GNA8" s="201"/>
      <c r="GNB8" s="201"/>
      <c r="GNC8" s="201"/>
      <c r="GND8" s="201"/>
      <c r="GNE8" s="201"/>
      <c r="GNF8" s="201"/>
      <c r="GNG8" s="201"/>
      <c r="GNH8" s="201"/>
      <c r="GNI8" s="201"/>
      <c r="GNJ8" s="201"/>
      <c r="GNK8" s="201"/>
      <c r="GNL8" s="201"/>
      <c r="GNM8" s="201"/>
      <c r="GNN8" s="201"/>
      <c r="GNO8" s="201"/>
      <c r="GNP8" s="201"/>
      <c r="GNQ8" s="201"/>
      <c r="GNR8" s="201"/>
      <c r="GNS8" s="201"/>
      <c r="GNT8" s="201"/>
      <c r="GNU8" s="201"/>
      <c r="GNV8" s="201"/>
      <c r="GNW8" s="201"/>
      <c r="GNX8" s="201"/>
      <c r="GNY8" s="201"/>
      <c r="GNZ8" s="201"/>
      <c r="GOA8" s="201"/>
      <c r="GOB8" s="201"/>
      <c r="GOC8" s="201"/>
      <c r="GOD8" s="201"/>
      <c r="GOE8" s="201"/>
      <c r="GOF8" s="201"/>
      <c r="GOG8" s="201"/>
      <c r="GOH8" s="201"/>
      <c r="GOI8" s="201"/>
      <c r="GOJ8" s="201"/>
      <c r="GOK8" s="201"/>
      <c r="GOL8" s="201"/>
      <c r="GOM8" s="201"/>
      <c r="GON8" s="201"/>
      <c r="GOO8" s="201"/>
      <c r="GOP8" s="201"/>
      <c r="GOQ8" s="201"/>
      <c r="GOR8" s="201"/>
      <c r="GOS8" s="201"/>
      <c r="GOT8" s="201"/>
      <c r="GOU8" s="201"/>
      <c r="GOV8" s="201"/>
      <c r="GOW8" s="201"/>
      <c r="GOX8" s="201"/>
      <c r="GOY8" s="201"/>
      <c r="GOZ8" s="201"/>
      <c r="GPA8" s="201"/>
      <c r="GPB8" s="201"/>
      <c r="GPC8" s="201"/>
      <c r="GPD8" s="201"/>
      <c r="GPE8" s="201"/>
      <c r="GPF8" s="201"/>
      <c r="GPG8" s="201"/>
      <c r="GPH8" s="201"/>
      <c r="GPI8" s="201"/>
      <c r="GPJ8" s="201"/>
      <c r="GPK8" s="201"/>
      <c r="GPL8" s="201"/>
      <c r="GPM8" s="201"/>
      <c r="GPN8" s="201"/>
      <c r="GPO8" s="201"/>
      <c r="GPP8" s="201"/>
      <c r="GPQ8" s="201"/>
      <c r="GPR8" s="201"/>
      <c r="GPS8" s="201"/>
      <c r="GPT8" s="201"/>
      <c r="GPU8" s="201"/>
      <c r="GPV8" s="201"/>
      <c r="GPW8" s="201"/>
      <c r="GPX8" s="201"/>
      <c r="GPY8" s="201"/>
      <c r="GPZ8" s="201"/>
      <c r="GQA8" s="201"/>
      <c r="GQB8" s="201"/>
      <c r="GQC8" s="201"/>
      <c r="GQD8" s="201"/>
      <c r="GQE8" s="201"/>
      <c r="GQF8" s="201"/>
      <c r="GQG8" s="201"/>
      <c r="GQH8" s="201"/>
      <c r="GQI8" s="201"/>
      <c r="GQJ8" s="201"/>
      <c r="GQK8" s="201"/>
      <c r="GQL8" s="201"/>
      <c r="GQM8" s="201"/>
      <c r="GQN8" s="201"/>
      <c r="GQO8" s="201"/>
      <c r="GQP8" s="201"/>
      <c r="GQQ8" s="201"/>
      <c r="GQR8" s="201"/>
      <c r="GQS8" s="201"/>
      <c r="GQT8" s="201"/>
      <c r="GQU8" s="201"/>
      <c r="GQV8" s="201"/>
      <c r="GQW8" s="201"/>
      <c r="GQX8" s="201"/>
      <c r="GQY8" s="201"/>
      <c r="GQZ8" s="201"/>
      <c r="GRA8" s="201"/>
      <c r="GRB8" s="201"/>
      <c r="GRC8" s="201"/>
      <c r="GRD8" s="201"/>
      <c r="GRE8" s="201"/>
      <c r="GRF8" s="201"/>
      <c r="GRG8" s="201"/>
      <c r="GRH8" s="201"/>
      <c r="GRI8" s="201"/>
      <c r="GRJ8" s="201"/>
      <c r="GRK8" s="201"/>
      <c r="GRL8" s="201"/>
      <c r="GRM8" s="201"/>
      <c r="GRN8" s="201"/>
      <c r="GRO8" s="201"/>
      <c r="GRP8" s="201"/>
      <c r="GRQ8" s="201"/>
      <c r="GRR8" s="201"/>
      <c r="GRS8" s="201"/>
      <c r="GRT8" s="201"/>
      <c r="GRU8" s="201"/>
      <c r="GRV8" s="201"/>
      <c r="GRW8" s="201"/>
      <c r="GRX8" s="201"/>
      <c r="GRY8" s="201"/>
      <c r="GRZ8" s="201"/>
      <c r="GSA8" s="201"/>
      <c r="GSB8" s="201"/>
      <c r="GSC8" s="201"/>
      <c r="GSD8" s="201"/>
      <c r="GSE8" s="201"/>
      <c r="GSF8" s="201"/>
      <c r="GSG8" s="201"/>
      <c r="GSH8" s="201"/>
      <c r="GSI8" s="201"/>
      <c r="GSJ8" s="201"/>
      <c r="GSK8" s="201"/>
      <c r="GSL8" s="201"/>
      <c r="GSM8" s="201"/>
      <c r="GSN8" s="201"/>
      <c r="GSO8" s="201"/>
      <c r="GSP8" s="201"/>
      <c r="GSQ8" s="201"/>
      <c r="GSR8" s="201"/>
      <c r="GSS8" s="201"/>
      <c r="GST8" s="201"/>
      <c r="GSU8" s="201"/>
      <c r="GSV8" s="201"/>
      <c r="GSW8" s="201"/>
      <c r="GSX8" s="201"/>
      <c r="GSY8" s="201"/>
      <c r="GSZ8" s="201"/>
      <c r="GTA8" s="201"/>
      <c r="GTB8" s="201"/>
      <c r="GTC8" s="201"/>
      <c r="GTD8" s="201"/>
      <c r="GTE8" s="201"/>
      <c r="GTF8" s="201"/>
      <c r="GTG8" s="201"/>
      <c r="GTH8" s="201"/>
      <c r="GTI8" s="201"/>
      <c r="GTJ8" s="201"/>
      <c r="GTK8" s="201"/>
      <c r="GTL8" s="201"/>
      <c r="GTM8" s="201"/>
      <c r="GTN8" s="201"/>
      <c r="GTO8" s="201"/>
      <c r="GTP8" s="201"/>
      <c r="GTQ8" s="201"/>
      <c r="GTR8" s="201"/>
      <c r="GTS8" s="201"/>
      <c r="GTT8" s="201"/>
      <c r="GTU8" s="201"/>
      <c r="GTV8" s="201"/>
      <c r="GTW8" s="201"/>
      <c r="GTX8" s="201"/>
      <c r="GTY8" s="201"/>
      <c r="GTZ8" s="201"/>
      <c r="GUA8" s="201"/>
      <c r="GUB8" s="201"/>
      <c r="GUC8" s="201"/>
      <c r="GUD8" s="201"/>
      <c r="GUE8" s="201"/>
      <c r="GUF8" s="201"/>
      <c r="GUG8" s="201"/>
      <c r="GUH8" s="201"/>
      <c r="GUI8" s="201"/>
      <c r="GUJ8" s="201"/>
      <c r="GUK8" s="201"/>
      <c r="GUL8" s="201"/>
      <c r="GUM8" s="201"/>
      <c r="GUN8" s="201"/>
      <c r="GUO8" s="201"/>
      <c r="GUP8" s="201"/>
      <c r="GUQ8" s="201"/>
      <c r="GUR8" s="201"/>
      <c r="GUS8" s="201"/>
      <c r="GUT8" s="201"/>
      <c r="GUU8" s="201"/>
      <c r="GUV8" s="201"/>
      <c r="GUW8" s="201"/>
      <c r="GUX8" s="201"/>
      <c r="GUY8" s="201"/>
      <c r="GUZ8" s="201"/>
      <c r="GVA8" s="201"/>
      <c r="GVB8" s="201"/>
      <c r="GVC8" s="201"/>
      <c r="GVD8" s="201"/>
      <c r="GVE8" s="201"/>
      <c r="GVF8" s="201"/>
      <c r="GVG8" s="201"/>
      <c r="GVH8" s="201"/>
      <c r="GVI8" s="201"/>
      <c r="GVJ8" s="201"/>
      <c r="GVK8" s="201"/>
      <c r="GVL8" s="201"/>
      <c r="GVM8" s="201"/>
      <c r="GVN8" s="201"/>
      <c r="GVO8" s="201"/>
      <c r="GVP8" s="201"/>
      <c r="GVQ8" s="201"/>
      <c r="GVR8" s="201"/>
      <c r="GVS8" s="201"/>
      <c r="GVT8" s="201"/>
      <c r="GVU8" s="201"/>
      <c r="GVV8" s="201"/>
      <c r="GVW8" s="201"/>
      <c r="GVX8" s="201"/>
      <c r="GVY8" s="201"/>
      <c r="GVZ8" s="201"/>
      <c r="GWA8" s="201"/>
      <c r="GWB8" s="201"/>
      <c r="GWC8" s="201"/>
      <c r="GWD8" s="201"/>
      <c r="GWE8" s="201"/>
      <c r="GWF8" s="201"/>
      <c r="GWG8" s="201"/>
      <c r="GWH8" s="201"/>
      <c r="GWI8" s="201"/>
      <c r="GWJ8" s="201"/>
      <c r="GWK8" s="201"/>
      <c r="GWL8" s="201"/>
      <c r="GWM8" s="201"/>
      <c r="GWN8" s="201"/>
      <c r="GWO8" s="201"/>
      <c r="GWP8" s="201"/>
      <c r="GWQ8" s="201"/>
      <c r="GWR8" s="201"/>
      <c r="GWS8" s="201"/>
      <c r="GWT8" s="201"/>
      <c r="GWU8" s="201"/>
      <c r="GWV8" s="201"/>
      <c r="GWW8" s="201"/>
      <c r="GWX8" s="201"/>
      <c r="GWY8" s="201"/>
      <c r="GWZ8" s="201"/>
      <c r="GXA8" s="201"/>
      <c r="GXB8" s="201"/>
      <c r="GXC8" s="201"/>
      <c r="GXD8" s="201"/>
      <c r="GXE8" s="201"/>
      <c r="GXF8" s="201"/>
      <c r="GXG8" s="201"/>
      <c r="GXH8" s="201"/>
      <c r="GXI8" s="201"/>
      <c r="GXJ8" s="201"/>
      <c r="GXK8" s="201"/>
      <c r="GXL8" s="201"/>
      <c r="GXM8" s="201"/>
      <c r="GXN8" s="201"/>
      <c r="GXO8" s="201"/>
      <c r="GXP8" s="201"/>
      <c r="GXQ8" s="201"/>
      <c r="GXR8" s="201"/>
      <c r="GXS8" s="201"/>
      <c r="GXT8" s="201"/>
      <c r="GXU8" s="201"/>
      <c r="GXV8" s="201"/>
      <c r="GXW8" s="201"/>
      <c r="GXX8" s="201"/>
      <c r="GXY8" s="201"/>
      <c r="GXZ8" s="201"/>
      <c r="GYA8" s="201"/>
      <c r="GYB8" s="201"/>
      <c r="GYC8" s="201"/>
      <c r="GYD8" s="201"/>
      <c r="GYE8" s="201"/>
      <c r="GYF8" s="201"/>
      <c r="GYG8" s="201"/>
      <c r="GYH8" s="201"/>
      <c r="GYI8" s="201"/>
      <c r="GYJ8" s="201"/>
      <c r="GYK8" s="201"/>
      <c r="GYL8" s="201"/>
      <c r="GYM8" s="201"/>
      <c r="GYN8" s="201"/>
      <c r="GYO8" s="201"/>
      <c r="GYP8" s="201"/>
      <c r="GYQ8" s="201"/>
      <c r="GYR8" s="201"/>
      <c r="GYS8" s="201"/>
      <c r="GYT8" s="201"/>
      <c r="GYU8" s="201"/>
      <c r="GYV8" s="201"/>
      <c r="GYW8" s="201"/>
      <c r="GYX8" s="201"/>
      <c r="GYY8" s="201"/>
      <c r="GYZ8" s="201"/>
      <c r="GZA8" s="201"/>
      <c r="GZB8" s="201"/>
      <c r="GZC8" s="201"/>
      <c r="GZD8" s="201"/>
      <c r="GZE8" s="201"/>
      <c r="GZF8" s="201"/>
      <c r="GZG8" s="201"/>
      <c r="GZH8" s="201"/>
      <c r="GZI8" s="201"/>
      <c r="GZJ8" s="201"/>
      <c r="GZK8" s="201"/>
      <c r="GZL8" s="201"/>
      <c r="GZM8" s="201"/>
      <c r="GZN8" s="201"/>
      <c r="GZO8" s="201"/>
      <c r="GZP8" s="201"/>
      <c r="GZQ8" s="201"/>
      <c r="GZR8" s="201"/>
      <c r="GZS8" s="201"/>
      <c r="GZT8" s="201"/>
      <c r="GZU8" s="201"/>
      <c r="GZV8" s="201"/>
      <c r="GZW8" s="201"/>
      <c r="GZX8" s="201"/>
      <c r="GZY8" s="201"/>
      <c r="GZZ8" s="201"/>
      <c r="HAA8" s="201"/>
      <c r="HAB8" s="201"/>
      <c r="HAC8" s="201"/>
      <c r="HAD8" s="201"/>
      <c r="HAE8" s="201"/>
      <c r="HAF8" s="201"/>
      <c r="HAG8" s="201"/>
      <c r="HAH8" s="201"/>
      <c r="HAI8" s="201"/>
      <c r="HAJ8" s="201"/>
      <c r="HAK8" s="201"/>
      <c r="HAL8" s="201"/>
      <c r="HAM8" s="201"/>
      <c r="HAN8" s="201"/>
      <c r="HAO8" s="201"/>
      <c r="HAP8" s="201"/>
      <c r="HAQ8" s="201"/>
      <c r="HAR8" s="201"/>
      <c r="HAS8" s="201"/>
      <c r="HAT8" s="201"/>
      <c r="HAU8" s="201"/>
      <c r="HAV8" s="201"/>
      <c r="HAW8" s="201"/>
      <c r="HAX8" s="201"/>
      <c r="HAY8" s="201"/>
      <c r="HAZ8" s="201"/>
      <c r="HBA8" s="201"/>
      <c r="HBB8" s="201"/>
      <c r="HBC8" s="201"/>
      <c r="HBD8" s="201"/>
      <c r="HBE8" s="201"/>
      <c r="HBF8" s="201"/>
      <c r="HBG8" s="201"/>
      <c r="HBH8" s="201"/>
      <c r="HBI8" s="201"/>
      <c r="HBJ8" s="201"/>
      <c r="HBK8" s="201"/>
      <c r="HBL8" s="201"/>
      <c r="HBM8" s="201"/>
      <c r="HBN8" s="201"/>
      <c r="HBO8" s="201"/>
      <c r="HBP8" s="201"/>
      <c r="HBQ8" s="201"/>
      <c r="HBR8" s="201"/>
      <c r="HBS8" s="201"/>
      <c r="HBT8" s="201"/>
      <c r="HBU8" s="201"/>
      <c r="HBV8" s="201"/>
      <c r="HBW8" s="201"/>
      <c r="HBX8" s="201"/>
      <c r="HBY8" s="201"/>
      <c r="HBZ8" s="201"/>
      <c r="HCA8" s="201"/>
      <c r="HCB8" s="201"/>
      <c r="HCC8" s="201"/>
      <c r="HCD8" s="201"/>
      <c r="HCE8" s="201"/>
      <c r="HCF8" s="201"/>
      <c r="HCG8" s="201"/>
      <c r="HCH8" s="201"/>
      <c r="HCI8" s="201"/>
      <c r="HCJ8" s="201"/>
      <c r="HCK8" s="201"/>
      <c r="HCL8" s="201"/>
      <c r="HCM8" s="201"/>
      <c r="HCN8" s="201"/>
      <c r="HCO8" s="201"/>
      <c r="HCP8" s="201"/>
      <c r="HCQ8" s="201"/>
      <c r="HCR8" s="201"/>
      <c r="HCS8" s="201"/>
      <c r="HCT8" s="201"/>
      <c r="HCU8" s="201"/>
      <c r="HCV8" s="201"/>
      <c r="HCW8" s="201"/>
      <c r="HCX8" s="201"/>
      <c r="HCY8" s="201"/>
      <c r="HCZ8" s="201"/>
      <c r="HDA8" s="201"/>
      <c r="HDB8" s="201"/>
      <c r="HDC8" s="201"/>
      <c r="HDD8" s="201"/>
      <c r="HDE8" s="201"/>
      <c r="HDF8" s="201"/>
      <c r="HDG8" s="201"/>
      <c r="HDH8" s="201"/>
      <c r="HDI8" s="201"/>
      <c r="HDJ8" s="201"/>
      <c r="HDK8" s="201"/>
      <c r="HDL8" s="201"/>
      <c r="HDM8" s="201"/>
      <c r="HDN8" s="201"/>
      <c r="HDO8" s="201"/>
      <c r="HDP8" s="201"/>
      <c r="HDQ8" s="201"/>
      <c r="HDR8" s="201"/>
      <c r="HDS8" s="201"/>
      <c r="HDT8" s="201"/>
      <c r="HDU8" s="201"/>
      <c r="HDV8" s="201"/>
      <c r="HDW8" s="201"/>
      <c r="HDX8" s="201"/>
      <c r="HDY8" s="201"/>
      <c r="HDZ8" s="201"/>
      <c r="HEA8" s="201"/>
      <c r="HEB8" s="201"/>
      <c r="HEC8" s="201"/>
      <c r="HED8" s="201"/>
      <c r="HEE8" s="201"/>
      <c r="HEF8" s="201"/>
      <c r="HEG8" s="201"/>
      <c r="HEH8" s="201"/>
      <c r="HEI8" s="201"/>
      <c r="HEJ8" s="201"/>
      <c r="HEK8" s="201"/>
      <c r="HEL8" s="201"/>
      <c r="HEM8" s="201"/>
      <c r="HEN8" s="201"/>
      <c r="HEO8" s="201"/>
      <c r="HEP8" s="201"/>
      <c r="HEQ8" s="201"/>
      <c r="HER8" s="201"/>
      <c r="HES8" s="201"/>
      <c r="HET8" s="201"/>
      <c r="HEU8" s="201"/>
      <c r="HEV8" s="201"/>
      <c r="HEW8" s="201"/>
      <c r="HEX8" s="201"/>
      <c r="HEY8" s="201"/>
      <c r="HEZ8" s="201"/>
      <c r="HFA8" s="201"/>
      <c r="HFB8" s="201"/>
      <c r="HFC8" s="201"/>
      <c r="HFD8" s="201"/>
      <c r="HFE8" s="201"/>
      <c r="HFF8" s="201"/>
      <c r="HFG8" s="201"/>
      <c r="HFH8" s="201"/>
      <c r="HFI8" s="201"/>
      <c r="HFJ8" s="201"/>
      <c r="HFK8" s="201"/>
      <c r="HFL8" s="201"/>
      <c r="HFM8" s="201"/>
      <c r="HFN8" s="201"/>
      <c r="HFO8" s="201"/>
      <c r="HFP8" s="201"/>
      <c r="HFQ8" s="201"/>
      <c r="HFR8" s="201"/>
      <c r="HFS8" s="201"/>
      <c r="HFT8" s="201"/>
      <c r="HFU8" s="201"/>
      <c r="HFV8" s="201"/>
      <c r="HFW8" s="201"/>
      <c r="HFX8" s="201"/>
      <c r="HFY8" s="201"/>
      <c r="HFZ8" s="201"/>
      <c r="HGA8" s="201"/>
      <c r="HGB8" s="201"/>
      <c r="HGC8" s="201"/>
      <c r="HGD8" s="201"/>
      <c r="HGE8" s="201"/>
      <c r="HGF8" s="201"/>
      <c r="HGG8" s="201"/>
      <c r="HGH8" s="201"/>
      <c r="HGI8" s="201"/>
      <c r="HGJ8" s="201"/>
      <c r="HGK8" s="201"/>
      <c r="HGL8" s="201"/>
      <c r="HGM8" s="201"/>
      <c r="HGN8" s="201"/>
      <c r="HGO8" s="201"/>
      <c r="HGP8" s="201"/>
      <c r="HGQ8" s="201"/>
      <c r="HGR8" s="201"/>
      <c r="HGS8" s="201"/>
      <c r="HGT8" s="201"/>
      <c r="HGU8" s="201"/>
      <c r="HGV8" s="201"/>
      <c r="HGW8" s="201"/>
      <c r="HGX8" s="201"/>
      <c r="HGY8" s="201"/>
      <c r="HGZ8" s="201"/>
      <c r="HHA8" s="201"/>
      <c r="HHB8" s="201"/>
      <c r="HHC8" s="201"/>
      <c r="HHD8" s="201"/>
      <c r="HHE8" s="201"/>
      <c r="HHF8" s="201"/>
      <c r="HHG8" s="201"/>
      <c r="HHH8" s="201"/>
      <c r="HHI8" s="201"/>
      <c r="HHJ8" s="201"/>
      <c r="HHK8" s="201"/>
      <c r="HHL8" s="201"/>
      <c r="HHM8" s="201"/>
      <c r="HHN8" s="201"/>
      <c r="HHO8" s="201"/>
      <c r="HHP8" s="201"/>
      <c r="HHQ8" s="201"/>
      <c r="HHR8" s="201"/>
      <c r="HHS8" s="201"/>
      <c r="HHT8" s="201"/>
      <c r="HHU8" s="201"/>
      <c r="HHV8" s="201"/>
      <c r="HHW8" s="201"/>
      <c r="HHX8" s="201"/>
      <c r="HHY8" s="201"/>
      <c r="HHZ8" s="201"/>
      <c r="HIA8" s="201"/>
      <c r="HIB8" s="201"/>
      <c r="HIC8" s="201"/>
      <c r="HID8" s="201"/>
      <c r="HIE8" s="201"/>
      <c r="HIF8" s="201"/>
      <c r="HIG8" s="201"/>
      <c r="HIH8" s="201"/>
      <c r="HII8" s="201"/>
      <c r="HIJ8" s="201"/>
      <c r="HIK8" s="201"/>
      <c r="HIL8" s="201"/>
      <c r="HIM8" s="201"/>
      <c r="HIN8" s="201"/>
      <c r="HIO8" s="201"/>
      <c r="HIP8" s="201"/>
      <c r="HIQ8" s="201"/>
      <c r="HIR8" s="201"/>
      <c r="HIS8" s="201"/>
      <c r="HIT8" s="201"/>
      <c r="HIU8" s="201"/>
      <c r="HIV8" s="201"/>
      <c r="HIW8" s="201"/>
      <c r="HIX8" s="201"/>
      <c r="HIY8" s="201"/>
      <c r="HIZ8" s="201"/>
      <c r="HJA8" s="201"/>
      <c r="HJB8" s="201"/>
      <c r="HJC8" s="201"/>
      <c r="HJD8" s="201"/>
      <c r="HJE8" s="201"/>
      <c r="HJF8" s="201"/>
      <c r="HJG8" s="201"/>
      <c r="HJH8" s="201"/>
      <c r="HJI8" s="201"/>
      <c r="HJJ8" s="201"/>
      <c r="HJK8" s="201"/>
      <c r="HJL8" s="201"/>
      <c r="HJM8" s="201"/>
      <c r="HJN8" s="201"/>
      <c r="HJO8" s="201"/>
      <c r="HJP8" s="201"/>
      <c r="HJQ8" s="201"/>
      <c r="HJR8" s="201"/>
      <c r="HJS8" s="201"/>
      <c r="HJT8" s="201"/>
      <c r="HJU8" s="201"/>
      <c r="HJV8" s="201"/>
      <c r="HJW8" s="201"/>
      <c r="HJX8" s="201"/>
      <c r="HJY8" s="201"/>
      <c r="HJZ8" s="201"/>
      <c r="HKA8" s="201"/>
      <c r="HKB8" s="201"/>
      <c r="HKC8" s="201"/>
      <c r="HKD8" s="201"/>
      <c r="HKE8" s="201"/>
      <c r="HKF8" s="201"/>
      <c r="HKG8" s="201"/>
      <c r="HKH8" s="201"/>
      <c r="HKI8" s="201"/>
      <c r="HKJ8" s="201"/>
      <c r="HKK8" s="201"/>
      <c r="HKL8" s="201"/>
      <c r="HKM8" s="201"/>
      <c r="HKN8" s="201"/>
      <c r="HKO8" s="201"/>
      <c r="HKP8" s="201"/>
      <c r="HKQ8" s="201"/>
      <c r="HKR8" s="201"/>
      <c r="HKS8" s="201"/>
      <c r="HKT8" s="201"/>
      <c r="HKU8" s="201"/>
      <c r="HKV8" s="201"/>
      <c r="HKW8" s="201"/>
      <c r="HKX8" s="201"/>
      <c r="HKY8" s="201"/>
      <c r="HKZ8" s="201"/>
      <c r="HLA8" s="201"/>
      <c r="HLB8" s="201"/>
      <c r="HLC8" s="201"/>
      <c r="HLD8" s="201"/>
      <c r="HLE8" s="201"/>
      <c r="HLF8" s="201"/>
      <c r="HLG8" s="201"/>
      <c r="HLH8" s="201"/>
      <c r="HLI8" s="201"/>
      <c r="HLJ8" s="201"/>
      <c r="HLK8" s="201"/>
      <c r="HLL8" s="201"/>
      <c r="HLM8" s="201"/>
      <c r="HLN8" s="201"/>
      <c r="HLO8" s="201"/>
      <c r="HLP8" s="201"/>
      <c r="HLQ8" s="201"/>
      <c r="HLR8" s="201"/>
      <c r="HLS8" s="201"/>
      <c r="HLT8" s="201"/>
      <c r="HLU8" s="201"/>
      <c r="HLV8" s="201"/>
      <c r="HLW8" s="201"/>
      <c r="HLX8" s="201"/>
      <c r="HLY8" s="201"/>
      <c r="HLZ8" s="201"/>
      <c r="HMA8" s="201"/>
      <c r="HMB8" s="201"/>
      <c r="HMC8" s="201"/>
      <c r="HMD8" s="201"/>
      <c r="HME8" s="201"/>
      <c r="HMF8" s="201"/>
      <c r="HMG8" s="201"/>
      <c r="HMH8" s="201"/>
      <c r="HMI8" s="201"/>
      <c r="HMJ8" s="201"/>
      <c r="HMK8" s="201"/>
      <c r="HML8" s="201"/>
      <c r="HMM8" s="201"/>
      <c r="HMN8" s="201"/>
      <c r="HMO8" s="201"/>
      <c r="HMP8" s="201"/>
      <c r="HMQ8" s="201"/>
      <c r="HMR8" s="201"/>
      <c r="HMS8" s="201"/>
      <c r="HMT8" s="201"/>
      <c r="HMU8" s="201"/>
      <c r="HMV8" s="201"/>
      <c r="HMW8" s="201"/>
      <c r="HMX8" s="201"/>
      <c r="HMY8" s="201"/>
      <c r="HMZ8" s="201"/>
      <c r="HNA8" s="201"/>
      <c r="HNB8" s="201"/>
      <c r="HNC8" s="201"/>
      <c r="HND8" s="201"/>
      <c r="HNE8" s="201"/>
      <c r="HNF8" s="201"/>
      <c r="HNG8" s="201"/>
      <c r="HNH8" s="201"/>
      <c r="HNI8" s="201"/>
      <c r="HNJ8" s="201"/>
      <c r="HNK8" s="201"/>
      <c r="HNL8" s="201"/>
      <c r="HNM8" s="201"/>
      <c r="HNN8" s="201"/>
      <c r="HNO8" s="201"/>
      <c r="HNP8" s="201"/>
      <c r="HNQ8" s="201"/>
      <c r="HNR8" s="201"/>
      <c r="HNS8" s="201"/>
      <c r="HNT8" s="201"/>
      <c r="HNU8" s="201"/>
      <c r="HNV8" s="201"/>
      <c r="HNW8" s="201"/>
      <c r="HNX8" s="201"/>
      <c r="HNY8" s="201"/>
      <c r="HNZ8" s="201"/>
      <c r="HOA8" s="201"/>
      <c r="HOB8" s="201"/>
      <c r="HOC8" s="201"/>
      <c r="HOD8" s="201"/>
      <c r="HOE8" s="201"/>
      <c r="HOF8" s="201"/>
      <c r="HOG8" s="201"/>
      <c r="HOH8" s="201"/>
      <c r="HOI8" s="201"/>
      <c r="HOJ8" s="201"/>
      <c r="HOK8" s="201"/>
      <c r="HOL8" s="201"/>
      <c r="HOM8" s="201"/>
      <c r="HON8" s="201"/>
      <c r="HOO8" s="201"/>
      <c r="HOP8" s="201"/>
      <c r="HOQ8" s="201"/>
      <c r="HOR8" s="201"/>
      <c r="HOS8" s="201"/>
      <c r="HOT8" s="201"/>
      <c r="HOU8" s="201"/>
      <c r="HOV8" s="201"/>
      <c r="HOW8" s="201"/>
      <c r="HOX8" s="201"/>
      <c r="HOY8" s="201"/>
      <c r="HOZ8" s="201"/>
      <c r="HPA8" s="201"/>
      <c r="HPB8" s="201"/>
      <c r="HPC8" s="201"/>
      <c r="HPD8" s="201"/>
      <c r="HPE8" s="201"/>
      <c r="HPF8" s="201"/>
      <c r="HPG8" s="201"/>
      <c r="HPH8" s="201"/>
      <c r="HPI8" s="201"/>
      <c r="HPJ8" s="201"/>
      <c r="HPK8" s="201"/>
      <c r="HPL8" s="201"/>
      <c r="HPM8" s="201"/>
      <c r="HPN8" s="201"/>
      <c r="HPO8" s="201"/>
      <c r="HPP8" s="201"/>
      <c r="HPQ8" s="201"/>
      <c r="HPR8" s="201"/>
      <c r="HPS8" s="201"/>
      <c r="HPT8" s="201"/>
      <c r="HPU8" s="201"/>
      <c r="HPV8" s="201"/>
      <c r="HPW8" s="201"/>
      <c r="HPX8" s="201"/>
      <c r="HPY8" s="201"/>
      <c r="HPZ8" s="201"/>
      <c r="HQA8" s="201"/>
      <c r="HQB8" s="201"/>
      <c r="HQC8" s="201"/>
      <c r="HQD8" s="201"/>
      <c r="HQE8" s="201"/>
      <c r="HQF8" s="201"/>
      <c r="HQG8" s="201"/>
      <c r="HQH8" s="201"/>
      <c r="HQI8" s="201"/>
      <c r="HQJ8" s="201"/>
      <c r="HQK8" s="201"/>
      <c r="HQL8" s="201"/>
      <c r="HQM8" s="201"/>
      <c r="HQN8" s="201"/>
      <c r="HQO8" s="201"/>
      <c r="HQP8" s="201"/>
      <c r="HQQ8" s="201"/>
      <c r="HQR8" s="201"/>
      <c r="HQS8" s="201"/>
      <c r="HQT8" s="201"/>
      <c r="HQU8" s="201"/>
      <c r="HQV8" s="201"/>
      <c r="HQW8" s="201"/>
      <c r="HQX8" s="201"/>
      <c r="HQY8" s="201"/>
      <c r="HQZ8" s="201"/>
      <c r="HRA8" s="201"/>
      <c r="HRB8" s="201"/>
      <c r="HRC8" s="201"/>
      <c r="HRD8" s="201"/>
      <c r="HRE8" s="201"/>
      <c r="HRF8" s="201"/>
      <c r="HRG8" s="201"/>
      <c r="HRH8" s="201"/>
      <c r="HRI8" s="201"/>
      <c r="HRJ8" s="201"/>
      <c r="HRK8" s="201"/>
      <c r="HRL8" s="201"/>
      <c r="HRM8" s="201"/>
      <c r="HRN8" s="201"/>
      <c r="HRO8" s="201"/>
      <c r="HRP8" s="201"/>
      <c r="HRQ8" s="201"/>
      <c r="HRR8" s="201"/>
      <c r="HRS8" s="201"/>
      <c r="HRT8" s="201"/>
      <c r="HRU8" s="201"/>
      <c r="HRV8" s="201"/>
      <c r="HRW8" s="201"/>
      <c r="HRX8" s="201"/>
      <c r="HRY8" s="201"/>
      <c r="HRZ8" s="201"/>
      <c r="HSA8" s="201"/>
      <c r="HSB8" s="201"/>
      <c r="HSC8" s="201"/>
      <c r="HSD8" s="201"/>
      <c r="HSE8" s="201"/>
      <c r="HSF8" s="201"/>
      <c r="HSG8" s="201"/>
      <c r="HSH8" s="201"/>
      <c r="HSI8" s="201"/>
      <c r="HSJ8" s="201"/>
      <c r="HSK8" s="201"/>
      <c r="HSL8" s="201"/>
      <c r="HSM8" s="201"/>
      <c r="HSN8" s="201"/>
      <c r="HSO8" s="201"/>
      <c r="HSP8" s="201"/>
      <c r="HSQ8" s="201"/>
      <c r="HSR8" s="201"/>
      <c r="HSS8" s="201"/>
      <c r="HST8" s="201"/>
      <c r="HSU8" s="201"/>
      <c r="HSV8" s="201"/>
      <c r="HSW8" s="201"/>
      <c r="HSX8" s="201"/>
      <c r="HSY8" s="201"/>
      <c r="HSZ8" s="201"/>
      <c r="HTA8" s="201"/>
      <c r="HTB8" s="201"/>
      <c r="HTC8" s="201"/>
      <c r="HTD8" s="201"/>
      <c r="HTE8" s="201"/>
      <c r="HTF8" s="201"/>
      <c r="HTG8" s="201"/>
      <c r="HTH8" s="201"/>
      <c r="HTI8" s="201"/>
      <c r="HTJ8" s="201"/>
      <c r="HTK8" s="201"/>
      <c r="HTL8" s="201"/>
      <c r="HTM8" s="201"/>
      <c r="HTN8" s="201"/>
      <c r="HTO8" s="201"/>
      <c r="HTP8" s="201"/>
      <c r="HTQ8" s="201"/>
      <c r="HTR8" s="201"/>
      <c r="HTS8" s="201"/>
      <c r="HTT8" s="201"/>
      <c r="HTU8" s="201"/>
      <c r="HTV8" s="201"/>
      <c r="HTW8" s="201"/>
      <c r="HTX8" s="201"/>
      <c r="HTY8" s="201"/>
      <c r="HTZ8" s="201"/>
      <c r="HUA8" s="201"/>
      <c r="HUB8" s="201"/>
      <c r="HUC8" s="201"/>
      <c r="HUD8" s="201"/>
      <c r="HUE8" s="201"/>
      <c r="HUF8" s="201"/>
      <c r="HUG8" s="201"/>
      <c r="HUH8" s="201"/>
      <c r="HUI8" s="201"/>
      <c r="HUJ8" s="201"/>
      <c r="HUK8" s="201"/>
      <c r="HUL8" s="201"/>
      <c r="HUM8" s="201"/>
      <c r="HUN8" s="201"/>
      <c r="HUO8" s="201"/>
      <c r="HUP8" s="201"/>
      <c r="HUQ8" s="201"/>
      <c r="HUR8" s="201"/>
      <c r="HUS8" s="201"/>
      <c r="HUT8" s="201"/>
      <c r="HUU8" s="201"/>
      <c r="HUV8" s="201"/>
      <c r="HUW8" s="201"/>
      <c r="HUX8" s="201"/>
      <c r="HUY8" s="201"/>
      <c r="HUZ8" s="201"/>
      <c r="HVA8" s="201"/>
      <c r="HVB8" s="201"/>
      <c r="HVC8" s="201"/>
      <c r="HVD8" s="201"/>
      <c r="HVE8" s="201"/>
      <c r="HVF8" s="201"/>
      <c r="HVG8" s="201"/>
      <c r="HVH8" s="201"/>
      <c r="HVI8" s="201"/>
      <c r="HVJ8" s="201"/>
      <c r="HVK8" s="201"/>
      <c r="HVL8" s="201"/>
      <c r="HVM8" s="201"/>
      <c r="HVN8" s="201"/>
      <c r="HVO8" s="201"/>
      <c r="HVP8" s="201"/>
      <c r="HVQ8" s="201"/>
      <c r="HVR8" s="201"/>
      <c r="HVS8" s="201"/>
      <c r="HVT8" s="201"/>
      <c r="HVU8" s="201"/>
      <c r="HVV8" s="201"/>
      <c r="HVW8" s="201"/>
      <c r="HVX8" s="201"/>
      <c r="HVY8" s="201"/>
      <c r="HVZ8" s="201"/>
      <c r="HWA8" s="201"/>
      <c r="HWB8" s="201"/>
      <c r="HWC8" s="201"/>
      <c r="HWD8" s="201"/>
      <c r="HWE8" s="201"/>
      <c r="HWF8" s="201"/>
      <c r="HWG8" s="201"/>
      <c r="HWH8" s="201"/>
      <c r="HWI8" s="201"/>
      <c r="HWJ8" s="201"/>
      <c r="HWK8" s="201"/>
      <c r="HWL8" s="201"/>
      <c r="HWM8" s="201"/>
      <c r="HWN8" s="201"/>
      <c r="HWO8" s="201"/>
      <c r="HWP8" s="201"/>
      <c r="HWQ8" s="201"/>
      <c r="HWR8" s="201"/>
      <c r="HWS8" s="201"/>
      <c r="HWT8" s="201"/>
      <c r="HWU8" s="201"/>
      <c r="HWV8" s="201"/>
      <c r="HWW8" s="201"/>
      <c r="HWX8" s="201"/>
      <c r="HWY8" s="201"/>
      <c r="HWZ8" s="201"/>
      <c r="HXA8" s="201"/>
      <c r="HXB8" s="201"/>
      <c r="HXC8" s="201"/>
      <c r="HXD8" s="201"/>
      <c r="HXE8" s="201"/>
      <c r="HXF8" s="201"/>
      <c r="HXG8" s="201"/>
      <c r="HXH8" s="201"/>
      <c r="HXI8" s="201"/>
      <c r="HXJ8" s="201"/>
      <c r="HXK8" s="201"/>
      <c r="HXL8" s="201"/>
      <c r="HXM8" s="201"/>
      <c r="HXN8" s="201"/>
      <c r="HXO8" s="201"/>
      <c r="HXP8" s="201"/>
      <c r="HXQ8" s="201"/>
      <c r="HXR8" s="201"/>
      <c r="HXS8" s="201"/>
      <c r="HXT8" s="201"/>
      <c r="HXU8" s="201"/>
      <c r="HXV8" s="201"/>
      <c r="HXW8" s="201"/>
      <c r="HXX8" s="201"/>
      <c r="HXY8" s="201"/>
      <c r="HXZ8" s="201"/>
      <c r="HYA8" s="201"/>
      <c r="HYB8" s="201"/>
      <c r="HYC8" s="201"/>
      <c r="HYD8" s="201"/>
      <c r="HYE8" s="201"/>
      <c r="HYF8" s="201"/>
      <c r="HYG8" s="201"/>
      <c r="HYH8" s="201"/>
      <c r="HYI8" s="201"/>
      <c r="HYJ8" s="201"/>
      <c r="HYK8" s="201"/>
      <c r="HYL8" s="201"/>
      <c r="HYM8" s="201"/>
      <c r="HYN8" s="201"/>
      <c r="HYO8" s="201"/>
      <c r="HYP8" s="201"/>
      <c r="HYQ8" s="201"/>
      <c r="HYR8" s="201"/>
      <c r="HYS8" s="201"/>
      <c r="HYT8" s="201"/>
      <c r="HYU8" s="201"/>
      <c r="HYV8" s="201"/>
      <c r="HYW8" s="201"/>
      <c r="HYX8" s="201"/>
      <c r="HYY8" s="201"/>
      <c r="HYZ8" s="201"/>
      <c r="HZA8" s="201"/>
      <c r="HZB8" s="201"/>
      <c r="HZC8" s="201"/>
      <c r="HZD8" s="201"/>
      <c r="HZE8" s="201"/>
      <c r="HZF8" s="201"/>
      <c r="HZG8" s="201"/>
      <c r="HZH8" s="201"/>
      <c r="HZI8" s="201"/>
      <c r="HZJ8" s="201"/>
      <c r="HZK8" s="201"/>
      <c r="HZL8" s="201"/>
      <c r="HZM8" s="201"/>
      <c r="HZN8" s="201"/>
      <c r="HZO8" s="201"/>
      <c r="HZP8" s="201"/>
      <c r="HZQ8" s="201"/>
      <c r="HZR8" s="201"/>
      <c r="HZS8" s="201"/>
      <c r="HZT8" s="201"/>
      <c r="HZU8" s="201"/>
      <c r="HZV8" s="201"/>
      <c r="HZW8" s="201"/>
      <c r="HZX8" s="201"/>
      <c r="HZY8" s="201"/>
      <c r="HZZ8" s="201"/>
      <c r="IAA8" s="201"/>
      <c r="IAB8" s="201"/>
      <c r="IAC8" s="201"/>
      <c r="IAD8" s="201"/>
      <c r="IAE8" s="201"/>
      <c r="IAF8" s="201"/>
      <c r="IAG8" s="201"/>
      <c r="IAH8" s="201"/>
      <c r="IAI8" s="201"/>
      <c r="IAJ8" s="201"/>
      <c r="IAK8" s="201"/>
      <c r="IAL8" s="201"/>
      <c r="IAM8" s="201"/>
      <c r="IAN8" s="201"/>
      <c r="IAO8" s="201"/>
      <c r="IAP8" s="201"/>
      <c r="IAQ8" s="201"/>
      <c r="IAR8" s="201"/>
      <c r="IAS8" s="201"/>
      <c r="IAT8" s="201"/>
      <c r="IAU8" s="201"/>
      <c r="IAV8" s="201"/>
      <c r="IAW8" s="201"/>
      <c r="IAX8" s="201"/>
      <c r="IAY8" s="201"/>
      <c r="IAZ8" s="201"/>
      <c r="IBA8" s="201"/>
      <c r="IBB8" s="201"/>
      <c r="IBC8" s="201"/>
      <c r="IBD8" s="201"/>
      <c r="IBE8" s="201"/>
      <c r="IBF8" s="201"/>
      <c r="IBG8" s="201"/>
      <c r="IBH8" s="201"/>
      <c r="IBI8" s="201"/>
      <c r="IBJ8" s="201"/>
      <c r="IBK8" s="201"/>
      <c r="IBL8" s="201"/>
      <c r="IBM8" s="201"/>
      <c r="IBN8" s="201"/>
      <c r="IBO8" s="201"/>
      <c r="IBP8" s="201"/>
      <c r="IBQ8" s="201"/>
      <c r="IBR8" s="201"/>
      <c r="IBS8" s="201"/>
      <c r="IBT8" s="201"/>
      <c r="IBU8" s="201"/>
      <c r="IBV8" s="201"/>
      <c r="IBW8" s="201"/>
      <c r="IBX8" s="201"/>
      <c r="IBY8" s="201"/>
      <c r="IBZ8" s="201"/>
      <c r="ICA8" s="201"/>
      <c r="ICB8" s="201"/>
      <c r="ICC8" s="201"/>
      <c r="ICD8" s="201"/>
      <c r="ICE8" s="201"/>
      <c r="ICF8" s="201"/>
      <c r="ICG8" s="201"/>
      <c r="ICH8" s="201"/>
      <c r="ICI8" s="201"/>
      <c r="ICJ8" s="201"/>
      <c r="ICK8" s="201"/>
      <c r="ICL8" s="201"/>
      <c r="ICM8" s="201"/>
      <c r="ICN8" s="201"/>
      <c r="ICO8" s="201"/>
      <c r="ICP8" s="201"/>
      <c r="ICQ8" s="201"/>
      <c r="ICR8" s="201"/>
      <c r="ICS8" s="201"/>
      <c r="ICT8" s="201"/>
      <c r="ICU8" s="201"/>
      <c r="ICV8" s="201"/>
      <c r="ICW8" s="201"/>
      <c r="ICX8" s="201"/>
      <c r="ICY8" s="201"/>
      <c r="ICZ8" s="201"/>
      <c r="IDA8" s="201"/>
      <c r="IDB8" s="201"/>
      <c r="IDC8" s="201"/>
      <c r="IDD8" s="201"/>
      <c r="IDE8" s="201"/>
      <c r="IDF8" s="201"/>
      <c r="IDG8" s="201"/>
      <c r="IDH8" s="201"/>
      <c r="IDI8" s="201"/>
      <c r="IDJ8" s="201"/>
      <c r="IDK8" s="201"/>
      <c r="IDL8" s="201"/>
      <c r="IDM8" s="201"/>
      <c r="IDN8" s="201"/>
      <c r="IDO8" s="201"/>
      <c r="IDP8" s="201"/>
      <c r="IDQ8" s="201"/>
      <c r="IDR8" s="201"/>
      <c r="IDS8" s="201"/>
      <c r="IDT8" s="201"/>
      <c r="IDU8" s="201"/>
      <c r="IDV8" s="201"/>
      <c r="IDW8" s="201"/>
      <c r="IDX8" s="201"/>
      <c r="IDY8" s="201"/>
      <c r="IDZ8" s="201"/>
      <c r="IEA8" s="201"/>
      <c r="IEB8" s="201"/>
      <c r="IEC8" s="201"/>
      <c r="IED8" s="201"/>
      <c r="IEE8" s="201"/>
      <c r="IEF8" s="201"/>
      <c r="IEG8" s="201"/>
      <c r="IEH8" s="201"/>
      <c r="IEI8" s="201"/>
      <c r="IEJ8" s="201"/>
      <c r="IEK8" s="201"/>
      <c r="IEL8" s="201"/>
      <c r="IEM8" s="201"/>
      <c r="IEN8" s="201"/>
      <c r="IEO8" s="201"/>
      <c r="IEP8" s="201"/>
      <c r="IEQ8" s="201"/>
      <c r="IER8" s="201"/>
      <c r="IES8" s="201"/>
      <c r="IET8" s="201"/>
      <c r="IEU8" s="201"/>
      <c r="IEV8" s="201"/>
      <c r="IEW8" s="201"/>
      <c r="IEX8" s="201"/>
      <c r="IEY8" s="201"/>
      <c r="IEZ8" s="201"/>
      <c r="IFA8" s="201"/>
      <c r="IFB8" s="201"/>
      <c r="IFC8" s="201"/>
      <c r="IFD8" s="201"/>
      <c r="IFE8" s="201"/>
      <c r="IFF8" s="201"/>
      <c r="IFG8" s="201"/>
      <c r="IFH8" s="201"/>
      <c r="IFI8" s="201"/>
      <c r="IFJ8" s="201"/>
      <c r="IFK8" s="201"/>
      <c r="IFL8" s="201"/>
      <c r="IFM8" s="201"/>
      <c r="IFN8" s="201"/>
      <c r="IFO8" s="201"/>
      <c r="IFP8" s="201"/>
      <c r="IFQ8" s="201"/>
      <c r="IFR8" s="201"/>
      <c r="IFS8" s="201"/>
      <c r="IFT8" s="201"/>
      <c r="IFU8" s="201"/>
      <c r="IFV8" s="201"/>
      <c r="IFW8" s="201"/>
      <c r="IFX8" s="201"/>
      <c r="IFY8" s="201"/>
      <c r="IFZ8" s="201"/>
      <c r="IGA8" s="201"/>
      <c r="IGB8" s="201"/>
      <c r="IGC8" s="201"/>
      <c r="IGD8" s="201"/>
      <c r="IGE8" s="201"/>
      <c r="IGF8" s="201"/>
      <c r="IGG8" s="201"/>
      <c r="IGH8" s="201"/>
      <c r="IGI8" s="201"/>
      <c r="IGJ8" s="201"/>
      <c r="IGK8" s="201"/>
      <c r="IGL8" s="201"/>
      <c r="IGM8" s="201"/>
      <c r="IGN8" s="201"/>
      <c r="IGO8" s="201"/>
      <c r="IGP8" s="201"/>
      <c r="IGQ8" s="201"/>
      <c r="IGR8" s="201"/>
      <c r="IGS8" s="201"/>
      <c r="IGT8" s="201"/>
      <c r="IGU8" s="201"/>
      <c r="IGV8" s="201"/>
      <c r="IGW8" s="201"/>
      <c r="IGX8" s="201"/>
      <c r="IGY8" s="201"/>
      <c r="IGZ8" s="201"/>
      <c r="IHA8" s="201"/>
      <c r="IHB8" s="201"/>
      <c r="IHC8" s="201"/>
      <c r="IHD8" s="201"/>
      <c r="IHE8" s="201"/>
      <c r="IHF8" s="201"/>
      <c r="IHG8" s="201"/>
      <c r="IHH8" s="201"/>
      <c r="IHI8" s="201"/>
      <c r="IHJ8" s="201"/>
      <c r="IHK8" s="201"/>
      <c r="IHL8" s="201"/>
      <c r="IHM8" s="201"/>
      <c r="IHN8" s="201"/>
      <c r="IHO8" s="201"/>
      <c r="IHP8" s="201"/>
      <c r="IHQ8" s="201"/>
      <c r="IHR8" s="201"/>
      <c r="IHS8" s="201"/>
      <c r="IHT8" s="201"/>
      <c r="IHU8" s="201"/>
      <c r="IHV8" s="201"/>
      <c r="IHW8" s="201"/>
      <c r="IHX8" s="201"/>
      <c r="IHY8" s="201"/>
      <c r="IHZ8" s="201"/>
      <c r="IIA8" s="201"/>
      <c r="IIB8" s="201"/>
      <c r="IIC8" s="201"/>
      <c r="IID8" s="201"/>
      <c r="IIE8" s="201"/>
      <c r="IIF8" s="201"/>
      <c r="IIG8" s="201"/>
      <c r="IIH8" s="201"/>
      <c r="III8" s="201"/>
      <c r="IIJ8" s="201"/>
      <c r="IIK8" s="201"/>
      <c r="IIL8" s="201"/>
      <c r="IIM8" s="201"/>
      <c r="IIN8" s="201"/>
      <c r="IIO8" s="201"/>
      <c r="IIP8" s="201"/>
      <c r="IIQ8" s="201"/>
      <c r="IIR8" s="201"/>
      <c r="IIS8" s="201"/>
      <c r="IIT8" s="201"/>
      <c r="IIU8" s="201"/>
      <c r="IIV8" s="201"/>
      <c r="IIW8" s="201"/>
      <c r="IIX8" s="201"/>
      <c r="IIY8" s="201"/>
      <c r="IIZ8" s="201"/>
      <c r="IJA8" s="201"/>
      <c r="IJB8" s="201"/>
      <c r="IJC8" s="201"/>
      <c r="IJD8" s="201"/>
      <c r="IJE8" s="201"/>
      <c r="IJF8" s="201"/>
      <c r="IJG8" s="201"/>
      <c r="IJH8" s="201"/>
      <c r="IJI8" s="201"/>
      <c r="IJJ8" s="201"/>
      <c r="IJK8" s="201"/>
      <c r="IJL8" s="201"/>
      <c r="IJM8" s="201"/>
      <c r="IJN8" s="201"/>
      <c r="IJO8" s="201"/>
      <c r="IJP8" s="201"/>
      <c r="IJQ8" s="201"/>
      <c r="IJR8" s="201"/>
      <c r="IJS8" s="201"/>
      <c r="IJT8" s="201"/>
      <c r="IJU8" s="201"/>
      <c r="IJV8" s="201"/>
      <c r="IJW8" s="201"/>
      <c r="IJX8" s="201"/>
      <c r="IJY8" s="201"/>
      <c r="IJZ8" s="201"/>
      <c r="IKA8" s="201"/>
      <c r="IKB8" s="201"/>
      <c r="IKC8" s="201"/>
      <c r="IKD8" s="201"/>
      <c r="IKE8" s="201"/>
      <c r="IKF8" s="201"/>
      <c r="IKG8" s="201"/>
      <c r="IKH8" s="201"/>
      <c r="IKI8" s="201"/>
      <c r="IKJ8" s="201"/>
      <c r="IKK8" s="201"/>
      <c r="IKL8" s="201"/>
      <c r="IKM8" s="201"/>
      <c r="IKN8" s="201"/>
      <c r="IKO8" s="201"/>
      <c r="IKP8" s="201"/>
      <c r="IKQ8" s="201"/>
      <c r="IKR8" s="201"/>
      <c r="IKS8" s="201"/>
      <c r="IKT8" s="201"/>
      <c r="IKU8" s="201"/>
      <c r="IKV8" s="201"/>
      <c r="IKW8" s="201"/>
      <c r="IKX8" s="201"/>
      <c r="IKY8" s="201"/>
      <c r="IKZ8" s="201"/>
      <c r="ILA8" s="201"/>
      <c r="ILB8" s="201"/>
      <c r="ILC8" s="201"/>
      <c r="ILD8" s="201"/>
      <c r="ILE8" s="201"/>
      <c r="ILF8" s="201"/>
      <c r="ILG8" s="201"/>
      <c r="ILH8" s="201"/>
      <c r="ILI8" s="201"/>
      <c r="ILJ8" s="201"/>
      <c r="ILK8" s="201"/>
      <c r="ILL8" s="201"/>
      <c r="ILM8" s="201"/>
      <c r="ILN8" s="201"/>
      <c r="ILO8" s="201"/>
      <c r="ILP8" s="201"/>
      <c r="ILQ8" s="201"/>
      <c r="ILR8" s="201"/>
      <c r="ILS8" s="201"/>
      <c r="ILT8" s="201"/>
      <c r="ILU8" s="201"/>
      <c r="ILV8" s="201"/>
      <c r="ILW8" s="201"/>
      <c r="ILX8" s="201"/>
      <c r="ILY8" s="201"/>
      <c r="ILZ8" s="201"/>
      <c r="IMA8" s="201"/>
      <c r="IMB8" s="201"/>
      <c r="IMC8" s="201"/>
      <c r="IMD8" s="201"/>
      <c r="IME8" s="201"/>
      <c r="IMF8" s="201"/>
      <c r="IMG8" s="201"/>
      <c r="IMH8" s="201"/>
      <c r="IMI8" s="201"/>
      <c r="IMJ8" s="201"/>
      <c r="IMK8" s="201"/>
      <c r="IML8" s="201"/>
      <c r="IMM8" s="201"/>
      <c r="IMN8" s="201"/>
      <c r="IMO8" s="201"/>
      <c r="IMP8" s="201"/>
      <c r="IMQ8" s="201"/>
      <c r="IMR8" s="201"/>
      <c r="IMS8" s="201"/>
      <c r="IMT8" s="201"/>
      <c r="IMU8" s="201"/>
      <c r="IMV8" s="201"/>
      <c r="IMW8" s="201"/>
      <c r="IMX8" s="201"/>
      <c r="IMY8" s="201"/>
      <c r="IMZ8" s="201"/>
      <c r="INA8" s="201"/>
      <c r="INB8" s="201"/>
      <c r="INC8" s="201"/>
      <c r="IND8" s="201"/>
      <c r="INE8" s="201"/>
      <c r="INF8" s="201"/>
      <c r="ING8" s="201"/>
      <c r="INH8" s="201"/>
      <c r="INI8" s="201"/>
      <c r="INJ8" s="201"/>
      <c r="INK8" s="201"/>
      <c r="INL8" s="201"/>
      <c r="INM8" s="201"/>
      <c r="INN8" s="201"/>
      <c r="INO8" s="201"/>
      <c r="INP8" s="201"/>
      <c r="INQ8" s="201"/>
      <c r="INR8" s="201"/>
      <c r="INS8" s="201"/>
      <c r="INT8" s="201"/>
      <c r="INU8" s="201"/>
      <c r="INV8" s="201"/>
      <c r="INW8" s="201"/>
      <c r="INX8" s="201"/>
      <c r="INY8" s="201"/>
      <c r="INZ8" s="201"/>
      <c r="IOA8" s="201"/>
      <c r="IOB8" s="201"/>
      <c r="IOC8" s="201"/>
      <c r="IOD8" s="201"/>
      <c r="IOE8" s="201"/>
      <c r="IOF8" s="201"/>
      <c r="IOG8" s="201"/>
      <c r="IOH8" s="201"/>
      <c r="IOI8" s="201"/>
      <c r="IOJ8" s="201"/>
      <c r="IOK8" s="201"/>
      <c r="IOL8" s="201"/>
      <c r="IOM8" s="201"/>
      <c r="ION8" s="201"/>
      <c r="IOO8" s="201"/>
      <c r="IOP8" s="201"/>
      <c r="IOQ8" s="201"/>
      <c r="IOR8" s="201"/>
      <c r="IOS8" s="201"/>
      <c r="IOT8" s="201"/>
      <c r="IOU8" s="201"/>
      <c r="IOV8" s="201"/>
      <c r="IOW8" s="201"/>
      <c r="IOX8" s="201"/>
      <c r="IOY8" s="201"/>
      <c r="IOZ8" s="201"/>
      <c r="IPA8" s="201"/>
      <c r="IPB8" s="201"/>
      <c r="IPC8" s="201"/>
      <c r="IPD8" s="201"/>
      <c r="IPE8" s="201"/>
      <c r="IPF8" s="201"/>
      <c r="IPG8" s="201"/>
      <c r="IPH8" s="201"/>
      <c r="IPI8" s="201"/>
      <c r="IPJ8" s="201"/>
      <c r="IPK8" s="201"/>
      <c r="IPL8" s="201"/>
      <c r="IPM8" s="201"/>
      <c r="IPN8" s="201"/>
      <c r="IPO8" s="201"/>
      <c r="IPP8" s="201"/>
      <c r="IPQ8" s="201"/>
      <c r="IPR8" s="201"/>
      <c r="IPS8" s="201"/>
      <c r="IPT8" s="201"/>
      <c r="IPU8" s="201"/>
      <c r="IPV8" s="201"/>
      <c r="IPW8" s="201"/>
      <c r="IPX8" s="201"/>
      <c r="IPY8" s="201"/>
      <c r="IPZ8" s="201"/>
      <c r="IQA8" s="201"/>
      <c r="IQB8" s="201"/>
      <c r="IQC8" s="201"/>
      <c r="IQD8" s="201"/>
      <c r="IQE8" s="201"/>
      <c r="IQF8" s="201"/>
      <c r="IQG8" s="201"/>
      <c r="IQH8" s="201"/>
      <c r="IQI8" s="201"/>
      <c r="IQJ8" s="201"/>
      <c r="IQK8" s="201"/>
      <c r="IQL8" s="201"/>
      <c r="IQM8" s="201"/>
      <c r="IQN8" s="201"/>
      <c r="IQO8" s="201"/>
      <c r="IQP8" s="201"/>
      <c r="IQQ8" s="201"/>
      <c r="IQR8" s="201"/>
      <c r="IQS8" s="201"/>
      <c r="IQT8" s="201"/>
      <c r="IQU8" s="201"/>
      <c r="IQV8" s="201"/>
      <c r="IQW8" s="201"/>
      <c r="IQX8" s="201"/>
      <c r="IQY8" s="201"/>
      <c r="IQZ8" s="201"/>
      <c r="IRA8" s="201"/>
      <c r="IRB8" s="201"/>
      <c r="IRC8" s="201"/>
      <c r="IRD8" s="201"/>
      <c r="IRE8" s="201"/>
      <c r="IRF8" s="201"/>
      <c r="IRG8" s="201"/>
      <c r="IRH8" s="201"/>
      <c r="IRI8" s="201"/>
      <c r="IRJ8" s="201"/>
      <c r="IRK8" s="201"/>
      <c r="IRL8" s="201"/>
      <c r="IRM8" s="201"/>
      <c r="IRN8" s="201"/>
      <c r="IRO8" s="201"/>
      <c r="IRP8" s="201"/>
      <c r="IRQ8" s="201"/>
      <c r="IRR8" s="201"/>
      <c r="IRS8" s="201"/>
      <c r="IRT8" s="201"/>
      <c r="IRU8" s="201"/>
      <c r="IRV8" s="201"/>
      <c r="IRW8" s="201"/>
      <c r="IRX8" s="201"/>
      <c r="IRY8" s="201"/>
      <c r="IRZ8" s="201"/>
      <c r="ISA8" s="201"/>
      <c r="ISB8" s="201"/>
      <c r="ISC8" s="201"/>
      <c r="ISD8" s="201"/>
      <c r="ISE8" s="201"/>
      <c r="ISF8" s="201"/>
      <c r="ISG8" s="201"/>
      <c r="ISH8" s="201"/>
      <c r="ISI8" s="201"/>
      <c r="ISJ8" s="201"/>
      <c r="ISK8" s="201"/>
      <c r="ISL8" s="201"/>
      <c r="ISM8" s="201"/>
      <c r="ISN8" s="201"/>
      <c r="ISO8" s="201"/>
      <c r="ISP8" s="201"/>
      <c r="ISQ8" s="201"/>
      <c r="ISR8" s="201"/>
      <c r="ISS8" s="201"/>
      <c r="IST8" s="201"/>
      <c r="ISU8" s="201"/>
      <c r="ISV8" s="201"/>
      <c r="ISW8" s="201"/>
      <c r="ISX8" s="201"/>
      <c r="ISY8" s="201"/>
      <c r="ISZ8" s="201"/>
      <c r="ITA8" s="201"/>
      <c r="ITB8" s="201"/>
      <c r="ITC8" s="201"/>
      <c r="ITD8" s="201"/>
      <c r="ITE8" s="201"/>
      <c r="ITF8" s="201"/>
      <c r="ITG8" s="201"/>
      <c r="ITH8" s="201"/>
      <c r="ITI8" s="201"/>
      <c r="ITJ8" s="201"/>
      <c r="ITK8" s="201"/>
      <c r="ITL8" s="201"/>
      <c r="ITM8" s="201"/>
      <c r="ITN8" s="201"/>
      <c r="ITO8" s="201"/>
      <c r="ITP8" s="201"/>
      <c r="ITQ8" s="201"/>
      <c r="ITR8" s="201"/>
      <c r="ITS8" s="201"/>
      <c r="ITT8" s="201"/>
      <c r="ITU8" s="201"/>
      <c r="ITV8" s="201"/>
      <c r="ITW8" s="201"/>
      <c r="ITX8" s="201"/>
      <c r="ITY8" s="201"/>
      <c r="ITZ8" s="201"/>
      <c r="IUA8" s="201"/>
      <c r="IUB8" s="201"/>
      <c r="IUC8" s="201"/>
      <c r="IUD8" s="201"/>
      <c r="IUE8" s="201"/>
      <c r="IUF8" s="201"/>
      <c r="IUG8" s="201"/>
      <c r="IUH8" s="201"/>
      <c r="IUI8" s="201"/>
      <c r="IUJ8" s="201"/>
      <c r="IUK8" s="201"/>
      <c r="IUL8" s="201"/>
      <c r="IUM8" s="201"/>
      <c r="IUN8" s="201"/>
      <c r="IUO8" s="201"/>
      <c r="IUP8" s="201"/>
      <c r="IUQ8" s="201"/>
      <c r="IUR8" s="201"/>
      <c r="IUS8" s="201"/>
      <c r="IUT8" s="201"/>
      <c r="IUU8" s="201"/>
      <c r="IUV8" s="201"/>
      <c r="IUW8" s="201"/>
      <c r="IUX8" s="201"/>
      <c r="IUY8" s="201"/>
      <c r="IUZ8" s="201"/>
      <c r="IVA8" s="201"/>
      <c r="IVB8" s="201"/>
      <c r="IVC8" s="201"/>
      <c r="IVD8" s="201"/>
      <c r="IVE8" s="201"/>
      <c r="IVF8" s="201"/>
      <c r="IVG8" s="201"/>
      <c r="IVH8" s="201"/>
      <c r="IVI8" s="201"/>
      <c r="IVJ8" s="201"/>
      <c r="IVK8" s="201"/>
      <c r="IVL8" s="201"/>
      <c r="IVM8" s="201"/>
      <c r="IVN8" s="201"/>
      <c r="IVO8" s="201"/>
      <c r="IVP8" s="201"/>
      <c r="IVQ8" s="201"/>
      <c r="IVR8" s="201"/>
      <c r="IVS8" s="201"/>
      <c r="IVT8" s="201"/>
      <c r="IVU8" s="201"/>
      <c r="IVV8" s="201"/>
      <c r="IVW8" s="201"/>
      <c r="IVX8" s="201"/>
      <c r="IVY8" s="201"/>
      <c r="IVZ8" s="201"/>
      <c r="IWA8" s="201"/>
      <c r="IWB8" s="201"/>
      <c r="IWC8" s="201"/>
      <c r="IWD8" s="201"/>
      <c r="IWE8" s="201"/>
      <c r="IWF8" s="201"/>
      <c r="IWG8" s="201"/>
      <c r="IWH8" s="201"/>
      <c r="IWI8" s="201"/>
      <c r="IWJ8" s="201"/>
      <c r="IWK8" s="201"/>
      <c r="IWL8" s="201"/>
      <c r="IWM8" s="201"/>
      <c r="IWN8" s="201"/>
      <c r="IWO8" s="201"/>
      <c r="IWP8" s="201"/>
      <c r="IWQ8" s="201"/>
      <c r="IWR8" s="201"/>
      <c r="IWS8" s="201"/>
      <c r="IWT8" s="201"/>
      <c r="IWU8" s="201"/>
      <c r="IWV8" s="201"/>
      <c r="IWW8" s="201"/>
      <c r="IWX8" s="201"/>
      <c r="IWY8" s="201"/>
      <c r="IWZ8" s="201"/>
      <c r="IXA8" s="201"/>
      <c r="IXB8" s="201"/>
      <c r="IXC8" s="201"/>
      <c r="IXD8" s="201"/>
      <c r="IXE8" s="201"/>
      <c r="IXF8" s="201"/>
      <c r="IXG8" s="201"/>
      <c r="IXH8" s="201"/>
      <c r="IXI8" s="201"/>
      <c r="IXJ8" s="201"/>
      <c r="IXK8" s="201"/>
      <c r="IXL8" s="201"/>
      <c r="IXM8" s="201"/>
      <c r="IXN8" s="201"/>
      <c r="IXO8" s="201"/>
      <c r="IXP8" s="201"/>
      <c r="IXQ8" s="201"/>
      <c r="IXR8" s="201"/>
      <c r="IXS8" s="201"/>
      <c r="IXT8" s="201"/>
      <c r="IXU8" s="201"/>
      <c r="IXV8" s="201"/>
      <c r="IXW8" s="201"/>
      <c r="IXX8" s="201"/>
      <c r="IXY8" s="201"/>
      <c r="IXZ8" s="201"/>
      <c r="IYA8" s="201"/>
      <c r="IYB8" s="201"/>
      <c r="IYC8" s="201"/>
      <c r="IYD8" s="201"/>
      <c r="IYE8" s="201"/>
      <c r="IYF8" s="201"/>
      <c r="IYG8" s="201"/>
      <c r="IYH8" s="201"/>
      <c r="IYI8" s="201"/>
      <c r="IYJ8" s="201"/>
      <c r="IYK8" s="201"/>
      <c r="IYL8" s="201"/>
      <c r="IYM8" s="201"/>
      <c r="IYN8" s="201"/>
      <c r="IYO8" s="201"/>
      <c r="IYP8" s="201"/>
      <c r="IYQ8" s="201"/>
      <c r="IYR8" s="201"/>
      <c r="IYS8" s="201"/>
      <c r="IYT8" s="201"/>
      <c r="IYU8" s="201"/>
      <c r="IYV8" s="201"/>
      <c r="IYW8" s="201"/>
      <c r="IYX8" s="201"/>
      <c r="IYY8" s="201"/>
      <c r="IYZ8" s="201"/>
      <c r="IZA8" s="201"/>
      <c r="IZB8" s="201"/>
      <c r="IZC8" s="201"/>
      <c r="IZD8" s="201"/>
      <c r="IZE8" s="201"/>
      <c r="IZF8" s="201"/>
      <c r="IZG8" s="201"/>
      <c r="IZH8" s="201"/>
      <c r="IZI8" s="201"/>
      <c r="IZJ8" s="201"/>
      <c r="IZK8" s="201"/>
      <c r="IZL8" s="201"/>
      <c r="IZM8" s="201"/>
      <c r="IZN8" s="201"/>
      <c r="IZO8" s="201"/>
      <c r="IZP8" s="201"/>
      <c r="IZQ8" s="201"/>
      <c r="IZR8" s="201"/>
      <c r="IZS8" s="201"/>
      <c r="IZT8" s="201"/>
      <c r="IZU8" s="201"/>
      <c r="IZV8" s="201"/>
      <c r="IZW8" s="201"/>
      <c r="IZX8" s="201"/>
      <c r="IZY8" s="201"/>
      <c r="IZZ8" s="201"/>
      <c r="JAA8" s="201"/>
      <c r="JAB8" s="201"/>
      <c r="JAC8" s="201"/>
      <c r="JAD8" s="201"/>
      <c r="JAE8" s="201"/>
      <c r="JAF8" s="201"/>
      <c r="JAG8" s="201"/>
      <c r="JAH8" s="201"/>
      <c r="JAI8" s="201"/>
      <c r="JAJ8" s="201"/>
      <c r="JAK8" s="201"/>
      <c r="JAL8" s="201"/>
      <c r="JAM8" s="201"/>
      <c r="JAN8" s="201"/>
      <c r="JAO8" s="201"/>
      <c r="JAP8" s="201"/>
      <c r="JAQ8" s="201"/>
      <c r="JAR8" s="201"/>
      <c r="JAS8" s="201"/>
      <c r="JAT8" s="201"/>
      <c r="JAU8" s="201"/>
      <c r="JAV8" s="201"/>
      <c r="JAW8" s="201"/>
      <c r="JAX8" s="201"/>
      <c r="JAY8" s="201"/>
      <c r="JAZ8" s="201"/>
      <c r="JBA8" s="201"/>
      <c r="JBB8" s="201"/>
      <c r="JBC8" s="201"/>
      <c r="JBD8" s="201"/>
      <c r="JBE8" s="201"/>
      <c r="JBF8" s="201"/>
      <c r="JBG8" s="201"/>
      <c r="JBH8" s="201"/>
      <c r="JBI8" s="201"/>
      <c r="JBJ8" s="201"/>
      <c r="JBK8" s="201"/>
      <c r="JBL8" s="201"/>
      <c r="JBM8" s="201"/>
      <c r="JBN8" s="201"/>
      <c r="JBO8" s="201"/>
      <c r="JBP8" s="201"/>
      <c r="JBQ8" s="201"/>
      <c r="JBR8" s="201"/>
      <c r="JBS8" s="201"/>
      <c r="JBT8" s="201"/>
      <c r="JBU8" s="201"/>
      <c r="JBV8" s="201"/>
      <c r="JBW8" s="201"/>
      <c r="JBX8" s="201"/>
      <c r="JBY8" s="201"/>
      <c r="JBZ8" s="201"/>
      <c r="JCA8" s="201"/>
      <c r="JCB8" s="201"/>
      <c r="JCC8" s="201"/>
      <c r="JCD8" s="201"/>
      <c r="JCE8" s="201"/>
      <c r="JCF8" s="201"/>
      <c r="JCG8" s="201"/>
      <c r="JCH8" s="201"/>
      <c r="JCI8" s="201"/>
      <c r="JCJ8" s="201"/>
      <c r="JCK8" s="201"/>
      <c r="JCL8" s="201"/>
      <c r="JCM8" s="201"/>
      <c r="JCN8" s="201"/>
      <c r="JCO8" s="201"/>
      <c r="JCP8" s="201"/>
      <c r="JCQ8" s="201"/>
      <c r="JCR8" s="201"/>
      <c r="JCS8" s="201"/>
      <c r="JCT8" s="201"/>
      <c r="JCU8" s="201"/>
      <c r="JCV8" s="201"/>
      <c r="JCW8" s="201"/>
      <c r="JCX8" s="201"/>
      <c r="JCY8" s="201"/>
      <c r="JCZ8" s="201"/>
      <c r="JDA8" s="201"/>
      <c r="JDB8" s="201"/>
      <c r="JDC8" s="201"/>
      <c r="JDD8" s="201"/>
      <c r="JDE8" s="201"/>
      <c r="JDF8" s="201"/>
      <c r="JDG8" s="201"/>
      <c r="JDH8" s="201"/>
      <c r="JDI8" s="201"/>
      <c r="JDJ8" s="201"/>
      <c r="JDK8" s="201"/>
      <c r="JDL8" s="201"/>
      <c r="JDM8" s="201"/>
      <c r="JDN8" s="201"/>
      <c r="JDO8" s="201"/>
      <c r="JDP8" s="201"/>
      <c r="JDQ8" s="201"/>
      <c r="JDR8" s="201"/>
      <c r="JDS8" s="201"/>
      <c r="JDT8" s="201"/>
      <c r="JDU8" s="201"/>
      <c r="JDV8" s="201"/>
      <c r="JDW8" s="201"/>
      <c r="JDX8" s="201"/>
      <c r="JDY8" s="201"/>
      <c r="JDZ8" s="201"/>
      <c r="JEA8" s="201"/>
      <c r="JEB8" s="201"/>
      <c r="JEC8" s="201"/>
      <c r="JED8" s="201"/>
      <c r="JEE8" s="201"/>
      <c r="JEF8" s="201"/>
      <c r="JEG8" s="201"/>
      <c r="JEH8" s="201"/>
      <c r="JEI8" s="201"/>
      <c r="JEJ8" s="201"/>
      <c r="JEK8" s="201"/>
      <c r="JEL8" s="201"/>
      <c r="JEM8" s="201"/>
      <c r="JEN8" s="201"/>
      <c r="JEO8" s="201"/>
      <c r="JEP8" s="201"/>
      <c r="JEQ8" s="201"/>
      <c r="JER8" s="201"/>
      <c r="JES8" s="201"/>
      <c r="JET8" s="201"/>
      <c r="JEU8" s="201"/>
      <c r="JEV8" s="201"/>
      <c r="JEW8" s="201"/>
      <c r="JEX8" s="201"/>
      <c r="JEY8" s="201"/>
      <c r="JEZ8" s="201"/>
      <c r="JFA8" s="201"/>
      <c r="JFB8" s="201"/>
      <c r="JFC8" s="201"/>
      <c r="JFD8" s="201"/>
      <c r="JFE8" s="201"/>
      <c r="JFF8" s="201"/>
      <c r="JFG8" s="201"/>
      <c r="JFH8" s="201"/>
      <c r="JFI8" s="201"/>
      <c r="JFJ8" s="201"/>
      <c r="JFK8" s="201"/>
      <c r="JFL8" s="201"/>
      <c r="JFM8" s="201"/>
      <c r="JFN8" s="201"/>
      <c r="JFO8" s="201"/>
      <c r="JFP8" s="201"/>
      <c r="JFQ8" s="201"/>
      <c r="JFR8" s="201"/>
      <c r="JFS8" s="201"/>
      <c r="JFT8" s="201"/>
      <c r="JFU8" s="201"/>
      <c r="JFV8" s="201"/>
      <c r="JFW8" s="201"/>
      <c r="JFX8" s="201"/>
      <c r="JFY8" s="201"/>
      <c r="JFZ8" s="201"/>
      <c r="JGA8" s="201"/>
      <c r="JGB8" s="201"/>
      <c r="JGC8" s="201"/>
      <c r="JGD8" s="201"/>
      <c r="JGE8" s="201"/>
      <c r="JGF8" s="201"/>
      <c r="JGG8" s="201"/>
      <c r="JGH8" s="201"/>
      <c r="JGI8" s="201"/>
      <c r="JGJ8" s="201"/>
      <c r="JGK8" s="201"/>
      <c r="JGL8" s="201"/>
      <c r="JGM8" s="201"/>
      <c r="JGN8" s="201"/>
      <c r="JGO8" s="201"/>
      <c r="JGP8" s="201"/>
      <c r="JGQ8" s="201"/>
      <c r="JGR8" s="201"/>
      <c r="JGS8" s="201"/>
      <c r="JGT8" s="201"/>
      <c r="JGU8" s="201"/>
      <c r="JGV8" s="201"/>
      <c r="JGW8" s="201"/>
      <c r="JGX8" s="201"/>
      <c r="JGY8" s="201"/>
      <c r="JGZ8" s="201"/>
      <c r="JHA8" s="201"/>
      <c r="JHB8" s="201"/>
      <c r="JHC8" s="201"/>
      <c r="JHD8" s="201"/>
      <c r="JHE8" s="201"/>
      <c r="JHF8" s="201"/>
      <c r="JHG8" s="201"/>
      <c r="JHH8" s="201"/>
      <c r="JHI8" s="201"/>
      <c r="JHJ8" s="201"/>
      <c r="JHK8" s="201"/>
      <c r="JHL8" s="201"/>
      <c r="JHM8" s="201"/>
      <c r="JHN8" s="201"/>
      <c r="JHO8" s="201"/>
      <c r="JHP8" s="201"/>
      <c r="JHQ8" s="201"/>
      <c r="JHR8" s="201"/>
      <c r="JHS8" s="201"/>
      <c r="JHT8" s="201"/>
      <c r="JHU8" s="201"/>
      <c r="JHV8" s="201"/>
      <c r="JHW8" s="201"/>
      <c r="JHX8" s="201"/>
      <c r="JHY8" s="201"/>
      <c r="JHZ8" s="201"/>
      <c r="JIA8" s="201"/>
      <c r="JIB8" s="201"/>
      <c r="JIC8" s="201"/>
      <c r="JID8" s="201"/>
      <c r="JIE8" s="201"/>
      <c r="JIF8" s="201"/>
      <c r="JIG8" s="201"/>
      <c r="JIH8" s="201"/>
      <c r="JII8" s="201"/>
      <c r="JIJ8" s="201"/>
      <c r="JIK8" s="201"/>
      <c r="JIL8" s="201"/>
      <c r="JIM8" s="201"/>
      <c r="JIN8" s="201"/>
      <c r="JIO8" s="201"/>
      <c r="JIP8" s="201"/>
      <c r="JIQ8" s="201"/>
      <c r="JIR8" s="201"/>
      <c r="JIS8" s="201"/>
      <c r="JIT8" s="201"/>
      <c r="JIU8" s="201"/>
      <c r="JIV8" s="201"/>
      <c r="JIW8" s="201"/>
      <c r="JIX8" s="201"/>
      <c r="JIY8" s="201"/>
      <c r="JIZ8" s="201"/>
      <c r="JJA8" s="201"/>
      <c r="JJB8" s="201"/>
      <c r="JJC8" s="201"/>
      <c r="JJD8" s="201"/>
      <c r="JJE8" s="201"/>
      <c r="JJF8" s="201"/>
      <c r="JJG8" s="201"/>
      <c r="JJH8" s="201"/>
      <c r="JJI8" s="201"/>
      <c r="JJJ8" s="201"/>
      <c r="JJK8" s="201"/>
      <c r="JJL8" s="201"/>
      <c r="JJM8" s="201"/>
      <c r="JJN8" s="201"/>
      <c r="JJO8" s="201"/>
      <c r="JJP8" s="201"/>
      <c r="JJQ8" s="201"/>
      <c r="JJR8" s="201"/>
      <c r="JJS8" s="201"/>
      <c r="JJT8" s="201"/>
      <c r="JJU8" s="201"/>
      <c r="JJV8" s="201"/>
      <c r="JJW8" s="201"/>
      <c r="JJX8" s="201"/>
      <c r="JJY8" s="201"/>
      <c r="JJZ8" s="201"/>
      <c r="JKA8" s="201"/>
      <c r="JKB8" s="201"/>
      <c r="JKC8" s="201"/>
      <c r="JKD8" s="201"/>
      <c r="JKE8" s="201"/>
      <c r="JKF8" s="201"/>
      <c r="JKG8" s="201"/>
      <c r="JKH8" s="201"/>
      <c r="JKI8" s="201"/>
      <c r="JKJ8" s="201"/>
      <c r="JKK8" s="201"/>
      <c r="JKL8" s="201"/>
      <c r="JKM8" s="201"/>
      <c r="JKN8" s="201"/>
      <c r="JKO8" s="201"/>
      <c r="JKP8" s="201"/>
      <c r="JKQ8" s="201"/>
      <c r="JKR8" s="201"/>
      <c r="JKS8" s="201"/>
      <c r="JKT8" s="201"/>
      <c r="JKU8" s="201"/>
      <c r="JKV8" s="201"/>
      <c r="JKW8" s="201"/>
      <c r="JKX8" s="201"/>
      <c r="JKY8" s="201"/>
      <c r="JKZ8" s="201"/>
      <c r="JLA8" s="201"/>
      <c r="JLB8" s="201"/>
      <c r="JLC8" s="201"/>
      <c r="JLD8" s="201"/>
      <c r="JLE8" s="201"/>
      <c r="JLF8" s="201"/>
      <c r="JLG8" s="201"/>
      <c r="JLH8" s="201"/>
      <c r="JLI8" s="201"/>
      <c r="JLJ8" s="201"/>
      <c r="JLK8" s="201"/>
      <c r="JLL8" s="201"/>
      <c r="JLM8" s="201"/>
      <c r="JLN8" s="201"/>
      <c r="JLO8" s="201"/>
      <c r="JLP8" s="201"/>
      <c r="JLQ8" s="201"/>
      <c r="JLR8" s="201"/>
      <c r="JLS8" s="201"/>
      <c r="JLT8" s="201"/>
      <c r="JLU8" s="201"/>
      <c r="JLV8" s="201"/>
      <c r="JLW8" s="201"/>
      <c r="JLX8" s="201"/>
      <c r="JLY8" s="201"/>
      <c r="JLZ8" s="201"/>
      <c r="JMA8" s="201"/>
      <c r="JMB8" s="201"/>
      <c r="JMC8" s="201"/>
      <c r="JMD8" s="201"/>
      <c r="JME8" s="201"/>
      <c r="JMF8" s="201"/>
      <c r="JMG8" s="201"/>
      <c r="JMH8" s="201"/>
      <c r="JMI8" s="201"/>
      <c r="JMJ8" s="201"/>
      <c r="JMK8" s="201"/>
      <c r="JML8" s="201"/>
      <c r="JMM8" s="201"/>
      <c r="JMN8" s="201"/>
      <c r="JMO8" s="201"/>
      <c r="JMP8" s="201"/>
      <c r="JMQ8" s="201"/>
      <c r="JMR8" s="201"/>
      <c r="JMS8" s="201"/>
      <c r="JMT8" s="201"/>
      <c r="JMU8" s="201"/>
      <c r="JMV8" s="201"/>
      <c r="JMW8" s="201"/>
      <c r="JMX8" s="201"/>
      <c r="JMY8" s="201"/>
      <c r="JMZ8" s="201"/>
      <c r="JNA8" s="201"/>
      <c r="JNB8" s="201"/>
      <c r="JNC8" s="201"/>
      <c r="JND8" s="201"/>
      <c r="JNE8" s="201"/>
      <c r="JNF8" s="201"/>
      <c r="JNG8" s="201"/>
      <c r="JNH8" s="201"/>
      <c r="JNI8" s="201"/>
      <c r="JNJ8" s="201"/>
      <c r="JNK8" s="201"/>
      <c r="JNL8" s="201"/>
      <c r="JNM8" s="201"/>
      <c r="JNN8" s="201"/>
      <c r="JNO8" s="201"/>
      <c r="JNP8" s="201"/>
      <c r="JNQ8" s="201"/>
      <c r="JNR8" s="201"/>
      <c r="JNS8" s="201"/>
      <c r="JNT8" s="201"/>
      <c r="JNU8" s="201"/>
      <c r="JNV8" s="201"/>
      <c r="JNW8" s="201"/>
      <c r="JNX8" s="201"/>
      <c r="JNY8" s="201"/>
      <c r="JNZ8" s="201"/>
      <c r="JOA8" s="201"/>
      <c r="JOB8" s="201"/>
      <c r="JOC8" s="201"/>
      <c r="JOD8" s="201"/>
      <c r="JOE8" s="201"/>
      <c r="JOF8" s="201"/>
      <c r="JOG8" s="201"/>
      <c r="JOH8" s="201"/>
      <c r="JOI8" s="201"/>
      <c r="JOJ8" s="201"/>
      <c r="JOK8" s="201"/>
      <c r="JOL8" s="201"/>
      <c r="JOM8" s="201"/>
      <c r="JON8" s="201"/>
      <c r="JOO8" s="201"/>
      <c r="JOP8" s="201"/>
      <c r="JOQ8" s="201"/>
      <c r="JOR8" s="201"/>
      <c r="JOS8" s="201"/>
      <c r="JOT8" s="201"/>
      <c r="JOU8" s="201"/>
      <c r="JOV8" s="201"/>
      <c r="JOW8" s="201"/>
      <c r="JOX8" s="201"/>
      <c r="JOY8" s="201"/>
      <c r="JOZ8" s="201"/>
      <c r="JPA8" s="201"/>
      <c r="JPB8" s="201"/>
      <c r="JPC8" s="201"/>
      <c r="JPD8" s="201"/>
      <c r="JPE8" s="201"/>
      <c r="JPF8" s="201"/>
      <c r="JPG8" s="201"/>
      <c r="JPH8" s="201"/>
      <c r="JPI8" s="201"/>
      <c r="JPJ8" s="201"/>
      <c r="JPK8" s="201"/>
      <c r="JPL8" s="201"/>
      <c r="JPM8" s="201"/>
      <c r="JPN8" s="201"/>
      <c r="JPO8" s="201"/>
      <c r="JPP8" s="201"/>
      <c r="JPQ8" s="201"/>
      <c r="JPR8" s="201"/>
      <c r="JPS8" s="201"/>
      <c r="JPT8" s="201"/>
      <c r="JPU8" s="201"/>
      <c r="JPV8" s="201"/>
      <c r="JPW8" s="201"/>
      <c r="JPX8" s="201"/>
      <c r="JPY8" s="201"/>
      <c r="JPZ8" s="201"/>
      <c r="JQA8" s="201"/>
      <c r="JQB8" s="201"/>
      <c r="JQC8" s="201"/>
      <c r="JQD8" s="201"/>
      <c r="JQE8" s="201"/>
      <c r="JQF8" s="201"/>
      <c r="JQG8" s="201"/>
      <c r="JQH8" s="201"/>
      <c r="JQI8" s="201"/>
      <c r="JQJ8" s="201"/>
      <c r="JQK8" s="201"/>
      <c r="JQL8" s="201"/>
      <c r="JQM8" s="201"/>
      <c r="JQN8" s="201"/>
      <c r="JQO8" s="201"/>
      <c r="JQP8" s="201"/>
      <c r="JQQ8" s="201"/>
      <c r="JQR8" s="201"/>
      <c r="JQS8" s="201"/>
      <c r="JQT8" s="201"/>
      <c r="JQU8" s="201"/>
      <c r="JQV8" s="201"/>
      <c r="JQW8" s="201"/>
      <c r="JQX8" s="201"/>
      <c r="JQY8" s="201"/>
      <c r="JQZ8" s="201"/>
      <c r="JRA8" s="201"/>
      <c r="JRB8" s="201"/>
      <c r="JRC8" s="201"/>
      <c r="JRD8" s="201"/>
      <c r="JRE8" s="201"/>
      <c r="JRF8" s="201"/>
      <c r="JRG8" s="201"/>
      <c r="JRH8" s="201"/>
      <c r="JRI8" s="201"/>
      <c r="JRJ8" s="201"/>
      <c r="JRK8" s="201"/>
      <c r="JRL8" s="201"/>
      <c r="JRM8" s="201"/>
      <c r="JRN8" s="201"/>
      <c r="JRO8" s="201"/>
      <c r="JRP8" s="201"/>
      <c r="JRQ8" s="201"/>
      <c r="JRR8" s="201"/>
      <c r="JRS8" s="201"/>
      <c r="JRT8" s="201"/>
      <c r="JRU8" s="201"/>
      <c r="JRV8" s="201"/>
      <c r="JRW8" s="201"/>
      <c r="JRX8" s="201"/>
      <c r="JRY8" s="201"/>
      <c r="JRZ8" s="201"/>
      <c r="JSA8" s="201"/>
      <c r="JSB8" s="201"/>
      <c r="JSC8" s="201"/>
      <c r="JSD8" s="201"/>
      <c r="JSE8" s="201"/>
      <c r="JSF8" s="201"/>
      <c r="JSG8" s="201"/>
      <c r="JSH8" s="201"/>
      <c r="JSI8" s="201"/>
      <c r="JSJ8" s="201"/>
      <c r="JSK8" s="201"/>
      <c r="JSL8" s="201"/>
      <c r="JSM8" s="201"/>
      <c r="JSN8" s="201"/>
      <c r="JSO8" s="201"/>
      <c r="JSP8" s="201"/>
      <c r="JSQ8" s="201"/>
      <c r="JSR8" s="201"/>
      <c r="JSS8" s="201"/>
      <c r="JST8" s="201"/>
      <c r="JSU8" s="201"/>
      <c r="JSV8" s="201"/>
      <c r="JSW8" s="201"/>
      <c r="JSX8" s="201"/>
      <c r="JSY8" s="201"/>
      <c r="JSZ8" s="201"/>
      <c r="JTA8" s="201"/>
      <c r="JTB8" s="201"/>
      <c r="JTC8" s="201"/>
      <c r="JTD8" s="201"/>
      <c r="JTE8" s="201"/>
      <c r="JTF8" s="201"/>
      <c r="JTG8" s="201"/>
      <c r="JTH8" s="201"/>
      <c r="JTI8" s="201"/>
      <c r="JTJ8" s="201"/>
      <c r="JTK8" s="201"/>
      <c r="JTL8" s="201"/>
      <c r="JTM8" s="201"/>
      <c r="JTN8" s="201"/>
      <c r="JTO8" s="201"/>
      <c r="JTP8" s="201"/>
      <c r="JTQ8" s="201"/>
      <c r="JTR8" s="201"/>
      <c r="JTS8" s="201"/>
      <c r="JTT8" s="201"/>
      <c r="JTU8" s="201"/>
      <c r="JTV8" s="201"/>
      <c r="JTW8" s="201"/>
      <c r="JTX8" s="201"/>
      <c r="JTY8" s="201"/>
      <c r="JTZ8" s="201"/>
      <c r="JUA8" s="201"/>
      <c r="JUB8" s="201"/>
      <c r="JUC8" s="201"/>
      <c r="JUD8" s="201"/>
      <c r="JUE8" s="201"/>
      <c r="JUF8" s="201"/>
      <c r="JUG8" s="201"/>
      <c r="JUH8" s="201"/>
      <c r="JUI8" s="201"/>
      <c r="JUJ8" s="201"/>
      <c r="JUK8" s="201"/>
      <c r="JUL8" s="201"/>
      <c r="JUM8" s="201"/>
      <c r="JUN8" s="201"/>
      <c r="JUO8" s="201"/>
      <c r="JUP8" s="201"/>
      <c r="JUQ8" s="201"/>
      <c r="JUR8" s="201"/>
      <c r="JUS8" s="201"/>
      <c r="JUT8" s="201"/>
      <c r="JUU8" s="201"/>
      <c r="JUV8" s="201"/>
      <c r="JUW8" s="201"/>
      <c r="JUX8" s="201"/>
      <c r="JUY8" s="201"/>
      <c r="JUZ8" s="201"/>
      <c r="JVA8" s="201"/>
      <c r="JVB8" s="201"/>
      <c r="JVC8" s="201"/>
      <c r="JVD8" s="201"/>
      <c r="JVE8" s="201"/>
      <c r="JVF8" s="201"/>
      <c r="JVG8" s="201"/>
      <c r="JVH8" s="201"/>
      <c r="JVI8" s="201"/>
      <c r="JVJ8" s="201"/>
      <c r="JVK8" s="201"/>
      <c r="JVL8" s="201"/>
      <c r="JVM8" s="201"/>
      <c r="JVN8" s="201"/>
      <c r="JVO8" s="201"/>
      <c r="JVP8" s="201"/>
      <c r="JVQ8" s="201"/>
      <c r="JVR8" s="201"/>
      <c r="JVS8" s="201"/>
      <c r="JVT8" s="201"/>
      <c r="JVU8" s="201"/>
      <c r="JVV8" s="201"/>
      <c r="JVW8" s="201"/>
      <c r="JVX8" s="201"/>
      <c r="JVY8" s="201"/>
      <c r="JVZ8" s="201"/>
      <c r="JWA8" s="201"/>
      <c r="JWB8" s="201"/>
      <c r="JWC8" s="201"/>
      <c r="JWD8" s="201"/>
      <c r="JWE8" s="201"/>
      <c r="JWF8" s="201"/>
      <c r="JWG8" s="201"/>
      <c r="JWH8" s="201"/>
      <c r="JWI8" s="201"/>
      <c r="JWJ8" s="201"/>
      <c r="JWK8" s="201"/>
      <c r="JWL8" s="201"/>
      <c r="JWM8" s="201"/>
      <c r="JWN8" s="201"/>
      <c r="JWO8" s="201"/>
      <c r="JWP8" s="201"/>
      <c r="JWQ8" s="201"/>
      <c r="JWR8" s="201"/>
      <c r="JWS8" s="201"/>
      <c r="JWT8" s="201"/>
      <c r="JWU8" s="201"/>
      <c r="JWV8" s="201"/>
      <c r="JWW8" s="201"/>
      <c r="JWX8" s="201"/>
      <c r="JWY8" s="201"/>
      <c r="JWZ8" s="201"/>
      <c r="JXA8" s="201"/>
      <c r="JXB8" s="201"/>
      <c r="JXC8" s="201"/>
      <c r="JXD8" s="201"/>
      <c r="JXE8" s="201"/>
      <c r="JXF8" s="201"/>
      <c r="JXG8" s="201"/>
      <c r="JXH8" s="201"/>
      <c r="JXI8" s="201"/>
      <c r="JXJ8" s="201"/>
      <c r="JXK8" s="201"/>
      <c r="JXL8" s="201"/>
      <c r="JXM8" s="201"/>
      <c r="JXN8" s="201"/>
      <c r="JXO8" s="201"/>
      <c r="JXP8" s="201"/>
      <c r="JXQ8" s="201"/>
      <c r="JXR8" s="201"/>
      <c r="JXS8" s="201"/>
      <c r="JXT8" s="201"/>
      <c r="JXU8" s="201"/>
      <c r="JXV8" s="201"/>
      <c r="JXW8" s="201"/>
      <c r="JXX8" s="201"/>
      <c r="JXY8" s="201"/>
      <c r="JXZ8" s="201"/>
      <c r="JYA8" s="201"/>
      <c r="JYB8" s="201"/>
      <c r="JYC8" s="201"/>
      <c r="JYD8" s="201"/>
      <c r="JYE8" s="201"/>
      <c r="JYF8" s="201"/>
      <c r="JYG8" s="201"/>
      <c r="JYH8" s="201"/>
      <c r="JYI8" s="201"/>
      <c r="JYJ8" s="201"/>
      <c r="JYK8" s="201"/>
      <c r="JYL8" s="201"/>
      <c r="JYM8" s="201"/>
      <c r="JYN8" s="201"/>
      <c r="JYO8" s="201"/>
      <c r="JYP8" s="201"/>
      <c r="JYQ8" s="201"/>
      <c r="JYR8" s="201"/>
      <c r="JYS8" s="201"/>
      <c r="JYT8" s="201"/>
      <c r="JYU8" s="201"/>
      <c r="JYV8" s="201"/>
      <c r="JYW8" s="201"/>
      <c r="JYX8" s="201"/>
      <c r="JYY8" s="201"/>
      <c r="JYZ8" s="201"/>
      <c r="JZA8" s="201"/>
      <c r="JZB8" s="201"/>
      <c r="JZC8" s="201"/>
      <c r="JZD8" s="201"/>
      <c r="JZE8" s="201"/>
      <c r="JZF8" s="201"/>
      <c r="JZG8" s="201"/>
      <c r="JZH8" s="201"/>
      <c r="JZI8" s="201"/>
      <c r="JZJ8" s="201"/>
      <c r="JZK8" s="201"/>
      <c r="JZL8" s="201"/>
      <c r="JZM8" s="201"/>
      <c r="JZN8" s="201"/>
      <c r="JZO8" s="201"/>
      <c r="JZP8" s="201"/>
      <c r="JZQ8" s="201"/>
      <c r="JZR8" s="201"/>
      <c r="JZS8" s="201"/>
      <c r="JZT8" s="201"/>
      <c r="JZU8" s="201"/>
      <c r="JZV8" s="201"/>
      <c r="JZW8" s="201"/>
      <c r="JZX8" s="201"/>
      <c r="JZY8" s="201"/>
      <c r="JZZ8" s="201"/>
      <c r="KAA8" s="201"/>
      <c r="KAB8" s="201"/>
      <c r="KAC8" s="201"/>
      <c r="KAD8" s="201"/>
      <c r="KAE8" s="201"/>
      <c r="KAF8" s="201"/>
      <c r="KAG8" s="201"/>
      <c r="KAH8" s="201"/>
      <c r="KAI8" s="201"/>
      <c r="KAJ8" s="201"/>
      <c r="KAK8" s="201"/>
      <c r="KAL8" s="201"/>
      <c r="KAM8" s="201"/>
      <c r="KAN8" s="201"/>
      <c r="KAO8" s="201"/>
      <c r="KAP8" s="201"/>
      <c r="KAQ8" s="201"/>
      <c r="KAR8" s="201"/>
      <c r="KAS8" s="201"/>
      <c r="KAT8" s="201"/>
      <c r="KAU8" s="201"/>
      <c r="KAV8" s="201"/>
      <c r="KAW8" s="201"/>
      <c r="KAX8" s="201"/>
      <c r="KAY8" s="201"/>
      <c r="KAZ8" s="201"/>
      <c r="KBA8" s="201"/>
      <c r="KBB8" s="201"/>
      <c r="KBC8" s="201"/>
      <c r="KBD8" s="201"/>
      <c r="KBE8" s="201"/>
      <c r="KBF8" s="201"/>
      <c r="KBG8" s="201"/>
      <c r="KBH8" s="201"/>
      <c r="KBI8" s="201"/>
      <c r="KBJ8" s="201"/>
      <c r="KBK8" s="201"/>
      <c r="KBL8" s="201"/>
      <c r="KBM8" s="201"/>
      <c r="KBN8" s="201"/>
      <c r="KBO8" s="201"/>
      <c r="KBP8" s="201"/>
      <c r="KBQ8" s="201"/>
      <c r="KBR8" s="201"/>
      <c r="KBS8" s="201"/>
      <c r="KBT8" s="201"/>
      <c r="KBU8" s="201"/>
      <c r="KBV8" s="201"/>
      <c r="KBW8" s="201"/>
      <c r="KBX8" s="201"/>
      <c r="KBY8" s="201"/>
      <c r="KBZ8" s="201"/>
      <c r="KCA8" s="201"/>
      <c r="KCB8" s="201"/>
      <c r="KCC8" s="201"/>
      <c r="KCD8" s="201"/>
      <c r="KCE8" s="201"/>
      <c r="KCF8" s="201"/>
      <c r="KCG8" s="201"/>
      <c r="KCH8" s="201"/>
      <c r="KCI8" s="201"/>
      <c r="KCJ8" s="201"/>
      <c r="KCK8" s="201"/>
      <c r="KCL8" s="201"/>
      <c r="KCM8" s="201"/>
      <c r="KCN8" s="201"/>
      <c r="KCO8" s="201"/>
      <c r="KCP8" s="201"/>
      <c r="KCQ8" s="201"/>
      <c r="KCR8" s="201"/>
      <c r="KCS8" s="201"/>
      <c r="KCT8" s="201"/>
      <c r="KCU8" s="201"/>
      <c r="KCV8" s="201"/>
      <c r="KCW8" s="201"/>
      <c r="KCX8" s="201"/>
      <c r="KCY8" s="201"/>
      <c r="KCZ8" s="201"/>
      <c r="KDA8" s="201"/>
      <c r="KDB8" s="201"/>
      <c r="KDC8" s="201"/>
      <c r="KDD8" s="201"/>
      <c r="KDE8" s="201"/>
      <c r="KDF8" s="201"/>
      <c r="KDG8" s="201"/>
      <c r="KDH8" s="201"/>
      <c r="KDI8" s="201"/>
      <c r="KDJ8" s="201"/>
      <c r="KDK8" s="201"/>
      <c r="KDL8" s="201"/>
      <c r="KDM8" s="201"/>
      <c r="KDN8" s="201"/>
      <c r="KDO8" s="201"/>
      <c r="KDP8" s="201"/>
      <c r="KDQ8" s="201"/>
      <c r="KDR8" s="201"/>
      <c r="KDS8" s="201"/>
      <c r="KDT8" s="201"/>
      <c r="KDU8" s="201"/>
      <c r="KDV8" s="201"/>
      <c r="KDW8" s="201"/>
      <c r="KDX8" s="201"/>
      <c r="KDY8" s="201"/>
      <c r="KDZ8" s="201"/>
      <c r="KEA8" s="201"/>
      <c r="KEB8" s="201"/>
      <c r="KEC8" s="201"/>
      <c r="KED8" s="201"/>
      <c r="KEE8" s="201"/>
      <c r="KEF8" s="201"/>
      <c r="KEG8" s="201"/>
      <c r="KEH8" s="201"/>
      <c r="KEI8" s="201"/>
      <c r="KEJ8" s="201"/>
      <c r="KEK8" s="201"/>
      <c r="KEL8" s="201"/>
      <c r="KEM8" s="201"/>
      <c r="KEN8" s="201"/>
      <c r="KEO8" s="201"/>
      <c r="KEP8" s="201"/>
      <c r="KEQ8" s="201"/>
      <c r="KER8" s="201"/>
      <c r="KES8" s="201"/>
      <c r="KET8" s="201"/>
      <c r="KEU8" s="201"/>
      <c r="KEV8" s="201"/>
      <c r="KEW8" s="201"/>
      <c r="KEX8" s="201"/>
      <c r="KEY8" s="201"/>
      <c r="KEZ8" s="201"/>
      <c r="KFA8" s="201"/>
      <c r="KFB8" s="201"/>
      <c r="KFC8" s="201"/>
      <c r="KFD8" s="201"/>
      <c r="KFE8" s="201"/>
      <c r="KFF8" s="201"/>
      <c r="KFG8" s="201"/>
      <c r="KFH8" s="201"/>
      <c r="KFI8" s="201"/>
      <c r="KFJ8" s="201"/>
      <c r="KFK8" s="201"/>
      <c r="KFL8" s="201"/>
      <c r="KFM8" s="201"/>
      <c r="KFN8" s="201"/>
      <c r="KFO8" s="201"/>
      <c r="KFP8" s="201"/>
      <c r="KFQ8" s="201"/>
      <c r="KFR8" s="201"/>
      <c r="KFS8" s="201"/>
      <c r="KFT8" s="201"/>
      <c r="KFU8" s="201"/>
      <c r="KFV8" s="201"/>
      <c r="KFW8" s="201"/>
      <c r="KFX8" s="201"/>
      <c r="KFY8" s="201"/>
      <c r="KFZ8" s="201"/>
      <c r="KGA8" s="201"/>
      <c r="KGB8" s="201"/>
      <c r="KGC8" s="201"/>
      <c r="KGD8" s="201"/>
      <c r="KGE8" s="201"/>
      <c r="KGF8" s="201"/>
      <c r="KGG8" s="201"/>
      <c r="KGH8" s="201"/>
      <c r="KGI8" s="201"/>
      <c r="KGJ8" s="201"/>
      <c r="KGK8" s="201"/>
      <c r="KGL8" s="201"/>
      <c r="KGM8" s="201"/>
      <c r="KGN8" s="201"/>
      <c r="KGO8" s="201"/>
      <c r="KGP8" s="201"/>
      <c r="KGQ8" s="201"/>
      <c r="KGR8" s="201"/>
      <c r="KGS8" s="201"/>
      <c r="KGT8" s="201"/>
      <c r="KGU8" s="201"/>
      <c r="KGV8" s="201"/>
      <c r="KGW8" s="201"/>
      <c r="KGX8" s="201"/>
      <c r="KGY8" s="201"/>
      <c r="KGZ8" s="201"/>
      <c r="KHA8" s="201"/>
      <c r="KHB8" s="201"/>
      <c r="KHC8" s="201"/>
      <c r="KHD8" s="201"/>
      <c r="KHE8" s="201"/>
      <c r="KHF8" s="201"/>
      <c r="KHG8" s="201"/>
      <c r="KHH8" s="201"/>
      <c r="KHI8" s="201"/>
      <c r="KHJ8" s="201"/>
      <c r="KHK8" s="201"/>
      <c r="KHL8" s="201"/>
      <c r="KHM8" s="201"/>
      <c r="KHN8" s="201"/>
      <c r="KHO8" s="201"/>
      <c r="KHP8" s="201"/>
      <c r="KHQ8" s="201"/>
      <c r="KHR8" s="201"/>
      <c r="KHS8" s="201"/>
      <c r="KHT8" s="201"/>
      <c r="KHU8" s="201"/>
      <c r="KHV8" s="201"/>
      <c r="KHW8" s="201"/>
      <c r="KHX8" s="201"/>
      <c r="KHY8" s="201"/>
      <c r="KHZ8" s="201"/>
      <c r="KIA8" s="201"/>
      <c r="KIB8" s="201"/>
      <c r="KIC8" s="201"/>
      <c r="KID8" s="201"/>
      <c r="KIE8" s="201"/>
      <c r="KIF8" s="201"/>
      <c r="KIG8" s="201"/>
      <c r="KIH8" s="201"/>
      <c r="KII8" s="201"/>
      <c r="KIJ8" s="201"/>
      <c r="KIK8" s="201"/>
      <c r="KIL8" s="201"/>
      <c r="KIM8" s="201"/>
      <c r="KIN8" s="201"/>
      <c r="KIO8" s="201"/>
      <c r="KIP8" s="201"/>
      <c r="KIQ8" s="201"/>
      <c r="KIR8" s="201"/>
      <c r="KIS8" s="201"/>
      <c r="KIT8" s="201"/>
      <c r="KIU8" s="201"/>
      <c r="KIV8" s="201"/>
      <c r="KIW8" s="201"/>
      <c r="KIX8" s="201"/>
      <c r="KIY8" s="201"/>
      <c r="KIZ8" s="201"/>
      <c r="KJA8" s="201"/>
      <c r="KJB8" s="201"/>
      <c r="KJC8" s="201"/>
      <c r="KJD8" s="201"/>
      <c r="KJE8" s="201"/>
      <c r="KJF8" s="201"/>
      <c r="KJG8" s="201"/>
      <c r="KJH8" s="201"/>
      <c r="KJI8" s="201"/>
      <c r="KJJ8" s="201"/>
      <c r="KJK8" s="201"/>
      <c r="KJL8" s="201"/>
      <c r="KJM8" s="201"/>
      <c r="KJN8" s="201"/>
      <c r="KJO8" s="201"/>
      <c r="KJP8" s="201"/>
      <c r="KJQ8" s="201"/>
      <c r="KJR8" s="201"/>
      <c r="KJS8" s="201"/>
      <c r="KJT8" s="201"/>
      <c r="KJU8" s="201"/>
      <c r="KJV8" s="201"/>
      <c r="KJW8" s="201"/>
      <c r="KJX8" s="201"/>
      <c r="KJY8" s="201"/>
      <c r="KJZ8" s="201"/>
      <c r="KKA8" s="201"/>
      <c r="KKB8" s="201"/>
      <c r="KKC8" s="201"/>
      <c r="KKD8" s="201"/>
      <c r="KKE8" s="201"/>
      <c r="KKF8" s="201"/>
      <c r="KKG8" s="201"/>
      <c r="KKH8" s="201"/>
      <c r="KKI8" s="201"/>
      <c r="KKJ8" s="201"/>
      <c r="KKK8" s="201"/>
      <c r="KKL8" s="201"/>
      <c r="KKM8" s="201"/>
      <c r="KKN8" s="201"/>
      <c r="KKO8" s="201"/>
      <c r="KKP8" s="201"/>
      <c r="KKQ8" s="201"/>
      <c r="KKR8" s="201"/>
      <c r="KKS8" s="201"/>
      <c r="KKT8" s="201"/>
      <c r="KKU8" s="201"/>
      <c r="KKV8" s="201"/>
      <c r="KKW8" s="201"/>
      <c r="KKX8" s="201"/>
      <c r="KKY8" s="201"/>
      <c r="KKZ8" s="201"/>
      <c r="KLA8" s="201"/>
      <c r="KLB8" s="201"/>
      <c r="KLC8" s="201"/>
      <c r="KLD8" s="201"/>
      <c r="KLE8" s="201"/>
      <c r="KLF8" s="201"/>
      <c r="KLG8" s="201"/>
      <c r="KLH8" s="201"/>
      <c r="KLI8" s="201"/>
      <c r="KLJ8" s="201"/>
      <c r="KLK8" s="201"/>
      <c r="KLL8" s="201"/>
      <c r="KLM8" s="201"/>
      <c r="KLN8" s="201"/>
      <c r="KLO8" s="201"/>
      <c r="KLP8" s="201"/>
      <c r="KLQ8" s="201"/>
      <c r="KLR8" s="201"/>
      <c r="KLS8" s="201"/>
      <c r="KLT8" s="201"/>
      <c r="KLU8" s="201"/>
      <c r="KLV8" s="201"/>
      <c r="KLW8" s="201"/>
      <c r="KLX8" s="201"/>
      <c r="KLY8" s="201"/>
      <c r="KLZ8" s="201"/>
      <c r="KMA8" s="201"/>
      <c r="KMB8" s="201"/>
      <c r="KMC8" s="201"/>
      <c r="KMD8" s="201"/>
      <c r="KME8" s="201"/>
      <c r="KMF8" s="201"/>
      <c r="KMG8" s="201"/>
      <c r="KMH8" s="201"/>
      <c r="KMI8" s="201"/>
      <c r="KMJ8" s="201"/>
      <c r="KMK8" s="201"/>
      <c r="KML8" s="201"/>
      <c r="KMM8" s="201"/>
      <c r="KMN8" s="201"/>
      <c r="KMO8" s="201"/>
      <c r="KMP8" s="201"/>
      <c r="KMQ8" s="201"/>
      <c r="KMR8" s="201"/>
      <c r="KMS8" s="201"/>
      <c r="KMT8" s="201"/>
      <c r="KMU8" s="201"/>
      <c r="KMV8" s="201"/>
      <c r="KMW8" s="201"/>
      <c r="KMX8" s="201"/>
      <c r="KMY8" s="201"/>
      <c r="KMZ8" s="201"/>
      <c r="KNA8" s="201"/>
      <c r="KNB8" s="201"/>
      <c r="KNC8" s="201"/>
      <c r="KND8" s="201"/>
      <c r="KNE8" s="201"/>
      <c r="KNF8" s="201"/>
      <c r="KNG8" s="201"/>
      <c r="KNH8" s="201"/>
      <c r="KNI8" s="201"/>
      <c r="KNJ8" s="201"/>
      <c r="KNK8" s="201"/>
      <c r="KNL8" s="201"/>
      <c r="KNM8" s="201"/>
      <c r="KNN8" s="201"/>
      <c r="KNO8" s="201"/>
      <c r="KNP8" s="201"/>
      <c r="KNQ8" s="201"/>
      <c r="KNR8" s="201"/>
      <c r="KNS8" s="201"/>
      <c r="KNT8" s="201"/>
      <c r="KNU8" s="201"/>
      <c r="KNV8" s="201"/>
      <c r="KNW8" s="201"/>
      <c r="KNX8" s="201"/>
      <c r="KNY8" s="201"/>
      <c r="KNZ8" s="201"/>
      <c r="KOA8" s="201"/>
      <c r="KOB8" s="201"/>
      <c r="KOC8" s="201"/>
      <c r="KOD8" s="201"/>
      <c r="KOE8" s="201"/>
      <c r="KOF8" s="201"/>
      <c r="KOG8" s="201"/>
      <c r="KOH8" s="201"/>
      <c r="KOI8" s="201"/>
      <c r="KOJ8" s="201"/>
      <c r="KOK8" s="201"/>
      <c r="KOL8" s="201"/>
      <c r="KOM8" s="201"/>
      <c r="KON8" s="201"/>
      <c r="KOO8" s="201"/>
      <c r="KOP8" s="201"/>
      <c r="KOQ8" s="201"/>
      <c r="KOR8" s="201"/>
      <c r="KOS8" s="201"/>
      <c r="KOT8" s="201"/>
      <c r="KOU8" s="201"/>
      <c r="KOV8" s="201"/>
      <c r="KOW8" s="201"/>
      <c r="KOX8" s="201"/>
      <c r="KOY8" s="201"/>
      <c r="KOZ8" s="201"/>
      <c r="KPA8" s="201"/>
      <c r="KPB8" s="201"/>
      <c r="KPC8" s="201"/>
      <c r="KPD8" s="201"/>
      <c r="KPE8" s="201"/>
      <c r="KPF8" s="201"/>
      <c r="KPG8" s="201"/>
      <c r="KPH8" s="201"/>
      <c r="KPI8" s="201"/>
      <c r="KPJ8" s="201"/>
      <c r="KPK8" s="201"/>
      <c r="KPL8" s="201"/>
      <c r="KPM8" s="201"/>
      <c r="KPN8" s="201"/>
      <c r="KPO8" s="201"/>
      <c r="KPP8" s="201"/>
      <c r="KPQ8" s="201"/>
      <c r="KPR8" s="201"/>
      <c r="KPS8" s="201"/>
      <c r="KPT8" s="201"/>
      <c r="KPU8" s="201"/>
      <c r="KPV8" s="201"/>
      <c r="KPW8" s="201"/>
      <c r="KPX8" s="201"/>
      <c r="KPY8" s="201"/>
      <c r="KPZ8" s="201"/>
      <c r="KQA8" s="201"/>
      <c r="KQB8" s="201"/>
      <c r="KQC8" s="201"/>
      <c r="KQD8" s="201"/>
      <c r="KQE8" s="201"/>
      <c r="KQF8" s="201"/>
      <c r="KQG8" s="201"/>
      <c r="KQH8" s="201"/>
      <c r="KQI8" s="201"/>
      <c r="KQJ8" s="201"/>
      <c r="KQK8" s="201"/>
      <c r="KQL8" s="201"/>
      <c r="KQM8" s="201"/>
      <c r="KQN8" s="201"/>
      <c r="KQO8" s="201"/>
      <c r="KQP8" s="201"/>
      <c r="KQQ8" s="201"/>
      <c r="KQR8" s="201"/>
      <c r="KQS8" s="201"/>
      <c r="KQT8" s="201"/>
      <c r="KQU8" s="201"/>
      <c r="KQV8" s="201"/>
      <c r="KQW8" s="201"/>
      <c r="KQX8" s="201"/>
      <c r="KQY8" s="201"/>
      <c r="KQZ8" s="201"/>
      <c r="KRA8" s="201"/>
      <c r="KRB8" s="201"/>
      <c r="KRC8" s="201"/>
      <c r="KRD8" s="201"/>
      <c r="KRE8" s="201"/>
      <c r="KRF8" s="201"/>
      <c r="KRG8" s="201"/>
      <c r="KRH8" s="201"/>
      <c r="KRI8" s="201"/>
      <c r="KRJ8" s="201"/>
      <c r="KRK8" s="201"/>
      <c r="KRL8" s="201"/>
      <c r="KRM8" s="201"/>
      <c r="KRN8" s="201"/>
      <c r="KRO8" s="201"/>
      <c r="KRP8" s="201"/>
      <c r="KRQ8" s="201"/>
      <c r="KRR8" s="201"/>
      <c r="KRS8" s="201"/>
      <c r="KRT8" s="201"/>
      <c r="KRU8" s="201"/>
      <c r="KRV8" s="201"/>
      <c r="KRW8" s="201"/>
      <c r="KRX8" s="201"/>
      <c r="KRY8" s="201"/>
      <c r="KRZ8" s="201"/>
      <c r="KSA8" s="201"/>
      <c r="KSB8" s="201"/>
      <c r="KSC8" s="201"/>
      <c r="KSD8" s="201"/>
      <c r="KSE8" s="201"/>
      <c r="KSF8" s="201"/>
      <c r="KSG8" s="201"/>
      <c r="KSH8" s="201"/>
      <c r="KSI8" s="201"/>
      <c r="KSJ8" s="201"/>
      <c r="KSK8" s="201"/>
      <c r="KSL8" s="201"/>
      <c r="KSM8" s="201"/>
      <c r="KSN8" s="201"/>
      <c r="KSO8" s="201"/>
      <c r="KSP8" s="201"/>
      <c r="KSQ8" s="201"/>
      <c r="KSR8" s="201"/>
      <c r="KSS8" s="201"/>
      <c r="KST8" s="201"/>
      <c r="KSU8" s="201"/>
      <c r="KSV8" s="201"/>
      <c r="KSW8" s="201"/>
      <c r="KSX8" s="201"/>
      <c r="KSY8" s="201"/>
      <c r="KSZ8" s="201"/>
      <c r="KTA8" s="201"/>
      <c r="KTB8" s="201"/>
      <c r="KTC8" s="201"/>
      <c r="KTD8" s="201"/>
      <c r="KTE8" s="201"/>
      <c r="KTF8" s="201"/>
      <c r="KTG8" s="201"/>
      <c r="KTH8" s="201"/>
      <c r="KTI8" s="201"/>
      <c r="KTJ8" s="201"/>
      <c r="KTK8" s="201"/>
      <c r="KTL8" s="201"/>
      <c r="KTM8" s="201"/>
      <c r="KTN8" s="201"/>
      <c r="KTO8" s="201"/>
      <c r="KTP8" s="201"/>
      <c r="KTQ8" s="201"/>
      <c r="KTR8" s="201"/>
      <c r="KTS8" s="201"/>
      <c r="KTT8" s="201"/>
      <c r="KTU8" s="201"/>
      <c r="KTV8" s="201"/>
      <c r="KTW8" s="201"/>
      <c r="KTX8" s="201"/>
      <c r="KTY8" s="201"/>
      <c r="KTZ8" s="201"/>
      <c r="KUA8" s="201"/>
      <c r="KUB8" s="201"/>
      <c r="KUC8" s="201"/>
      <c r="KUD8" s="201"/>
      <c r="KUE8" s="201"/>
      <c r="KUF8" s="201"/>
      <c r="KUG8" s="201"/>
      <c r="KUH8" s="201"/>
      <c r="KUI8" s="201"/>
      <c r="KUJ8" s="201"/>
      <c r="KUK8" s="201"/>
      <c r="KUL8" s="201"/>
      <c r="KUM8" s="201"/>
      <c r="KUN8" s="201"/>
      <c r="KUO8" s="201"/>
      <c r="KUP8" s="201"/>
      <c r="KUQ8" s="201"/>
      <c r="KUR8" s="201"/>
      <c r="KUS8" s="201"/>
      <c r="KUT8" s="201"/>
      <c r="KUU8" s="201"/>
      <c r="KUV8" s="201"/>
      <c r="KUW8" s="201"/>
      <c r="KUX8" s="201"/>
      <c r="KUY8" s="201"/>
      <c r="KUZ8" s="201"/>
      <c r="KVA8" s="201"/>
      <c r="KVB8" s="201"/>
      <c r="KVC8" s="201"/>
      <c r="KVD8" s="201"/>
      <c r="KVE8" s="201"/>
      <c r="KVF8" s="201"/>
      <c r="KVG8" s="201"/>
      <c r="KVH8" s="201"/>
      <c r="KVI8" s="201"/>
      <c r="KVJ8" s="201"/>
      <c r="KVK8" s="201"/>
      <c r="KVL8" s="201"/>
      <c r="KVM8" s="201"/>
      <c r="KVN8" s="201"/>
      <c r="KVO8" s="201"/>
      <c r="KVP8" s="201"/>
      <c r="KVQ8" s="201"/>
      <c r="KVR8" s="201"/>
      <c r="KVS8" s="201"/>
      <c r="KVT8" s="201"/>
      <c r="KVU8" s="201"/>
      <c r="KVV8" s="201"/>
      <c r="KVW8" s="201"/>
      <c r="KVX8" s="201"/>
      <c r="KVY8" s="201"/>
      <c r="KVZ8" s="201"/>
      <c r="KWA8" s="201"/>
      <c r="KWB8" s="201"/>
      <c r="KWC8" s="201"/>
      <c r="KWD8" s="201"/>
      <c r="KWE8" s="201"/>
      <c r="KWF8" s="201"/>
      <c r="KWG8" s="201"/>
      <c r="KWH8" s="201"/>
      <c r="KWI8" s="201"/>
      <c r="KWJ8" s="201"/>
      <c r="KWK8" s="201"/>
      <c r="KWL8" s="201"/>
      <c r="KWM8" s="201"/>
      <c r="KWN8" s="201"/>
      <c r="KWO8" s="201"/>
      <c r="KWP8" s="201"/>
      <c r="KWQ8" s="201"/>
      <c r="KWR8" s="201"/>
      <c r="KWS8" s="201"/>
      <c r="KWT8" s="201"/>
      <c r="KWU8" s="201"/>
      <c r="KWV8" s="201"/>
      <c r="KWW8" s="201"/>
      <c r="KWX8" s="201"/>
      <c r="KWY8" s="201"/>
      <c r="KWZ8" s="201"/>
      <c r="KXA8" s="201"/>
      <c r="KXB8" s="201"/>
      <c r="KXC8" s="201"/>
      <c r="KXD8" s="201"/>
      <c r="KXE8" s="201"/>
      <c r="KXF8" s="201"/>
      <c r="KXG8" s="201"/>
      <c r="KXH8" s="201"/>
      <c r="KXI8" s="201"/>
      <c r="KXJ8" s="201"/>
      <c r="KXK8" s="201"/>
      <c r="KXL8" s="201"/>
      <c r="KXM8" s="201"/>
      <c r="KXN8" s="201"/>
      <c r="KXO8" s="201"/>
      <c r="KXP8" s="201"/>
      <c r="KXQ8" s="201"/>
      <c r="KXR8" s="201"/>
      <c r="KXS8" s="201"/>
      <c r="KXT8" s="201"/>
      <c r="KXU8" s="201"/>
      <c r="KXV8" s="201"/>
      <c r="KXW8" s="201"/>
      <c r="KXX8" s="201"/>
      <c r="KXY8" s="201"/>
      <c r="KXZ8" s="201"/>
      <c r="KYA8" s="201"/>
      <c r="KYB8" s="201"/>
      <c r="KYC8" s="201"/>
      <c r="KYD8" s="201"/>
      <c r="KYE8" s="201"/>
      <c r="KYF8" s="201"/>
      <c r="KYG8" s="201"/>
      <c r="KYH8" s="201"/>
      <c r="KYI8" s="201"/>
      <c r="KYJ8" s="201"/>
      <c r="KYK8" s="201"/>
      <c r="KYL8" s="201"/>
      <c r="KYM8" s="201"/>
      <c r="KYN8" s="201"/>
      <c r="KYO8" s="201"/>
      <c r="KYP8" s="201"/>
      <c r="KYQ8" s="201"/>
      <c r="KYR8" s="201"/>
      <c r="KYS8" s="201"/>
      <c r="KYT8" s="201"/>
      <c r="KYU8" s="201"/>
      <c r="KYV8" s="201"/>
      <c r="KYW8" s="201"/>
      <c r="KYX8" s="201"/>
      <c r="KYY8" s="201"/>
      <c r="KYZ8" s="201"/>
      <c r="KZA8" s="201"/>
      <c r="KZB8" s="201"/>
      <c r="KZC8" s="201"/>
      <c r="KZD8" s="201"/>
      <c r="KZE8" s="201"/>
      <c r="KZF8" s="201"/>
      <c r="KZG8" s="201"/>
      <c r="KZH8" s="201"/>
      <c r="KZI8" s="201"/>
      <c r="KZJ8" s="201"/>
      <c r="KZK8" s="201"/>
      <c r="KZL8" s="201"/>
      <c r="KZM8" s="201"/>
      <c r="KZN8" s="201"/>
      <c r="KZO8" s="201"/>
      <c r="KZP8" s="201"/>
      <c r="KZQ8" s="201"/>
      <c r="KZR8" s="201"/>
      <c r="KZS8" s="201"/>
      <c r="KZT8" s="201"/>
      <c r="KZU8" s="201"/>
      <c r="KZV8" s="201"/>
      <c r="KZW8" s="201"/>
      <c r="KZX8" s="201"/>
      <c r="KZY8" s="201"/>
      <c r="KZZ8" s="201"/>
      <c r="LAA8" s="201"/>
      <c r="LAB8" s="201"/>
      <c r="LAC8" s="201"/>
      <c r="LAD8" s="201"/>
      <c r="LAE8" s="201"/>
      <c r="LAF8" s="201"/>
      <c r="LAG8" s="201"/>
      <c r="LAH8" s="201"/>
      <c r="LAI8" s="201"/>
      <c r="LAJ8" s="201"/>
      <c r="LAK8" s="201"/>
      <c r="LAL8" s="201"/>
      <c r="LAM8" s="201"/>
      <c r="LAN8" s="201"/>
      <c r="LAO8" s="201"/>
      <c r="LAP8" s="201"/>
      <c r="LAQ8" s="201"/>
      <c r="LAR8" s="201"/>
      <c r="LAS8" s="201"/>
      <c r="LAT8" s="201"/>
      <c r="LAU8" s="201"/>
      <c r="LAV8" s="201"/>
      <c r="LAW8" s="201"/>
      <c r="LAX8" s="201"/>
      <c r="LAY8" s="201"/>
      <c r="LAZ8" s="201"/>
      <c r="LBA8" s="201"/>
      <c r="LBB8" s="201"/>
      <c r="LBC8" s="201"/>
      <c r="LBD8" s="201"/>
      <c r="LBE8" s="201"/>
      <c r="LBF8" s="201"/>
      <c r="LBG8" s="201"/>
      <c r="LBH8" s="201"/>
      <c r="LBI8" s="201"/>
      <c r="LBJ8" s="201"/>
      <c r="LBK8" s="201"/>
      <c r="LBL8" s="201"/>
      <c r="LBM8" s="201"/>
      <c r="LBN8" s="201"/>
      <c r="LBO8" s="201"/>
      <c r="LBP8" s="201"/>
      <c r="LBQ8" s="201"/>
      <c r="LBR8" s="201"/>
      <c r="LBS8" s="201"/>
      <c r="LBT8" s="201"/>
      <c r="LBU8" s="201"/>
      <c r="LBV8" s="201"/>
      <c r="LBW8" s="201"/>
      <c r="LBX8" s="201"/>
      <c r="LBY8" s="201"/>
      <c r="LBZ8" s="201"/>
      <c r="LCA8" s="201"/>
      <c r="LCB8" s="201"/>
      <c r="LCC8" s="201"/>
      <c r="LCD8" s="201"/>
      <c r="LCE8" s="201"/>
      <c r="LCF8" s="201"/>
      <c r="LCG8" s="201"/>
      <c r="LCH8" s="201"/>
      <c r="LCI8" s="201"/>
      <c r="LCJ8" s="201"/>
      <c r="LCK8" s="201"/>
      <c r="LCL8" s="201"/>
      <c r="LCM8" s="201"/>
      <c r="LCN8" s="201"/>
      <c r="LCO8" s="201"/>
      <c r="LCP8" s="201"/>
      <c r="LCQ8" s="201"/>
      <c r="LCR8" s="201"/>
      <c r="LCS8" s="201"/>
      <c r="LCT8" s="201"/>
      <c r="LCU8" s="201"/>
      <c r="LCV8" s="201"/>
      <c r="LCW8" s="201"/>
      <c r="LCX8" s="201"/>
      <c r="LCY8" s="201"/>
      <c r="LCZ8" s="201"/>
      <c r="LDA8" s="201"/>
      <c r="LDB8" s="201"/>
      <c r="LDC8" s="201"/>
      <c r="LDD8" s="201"/>
      <c r="LDE8" s="201"/>
      <c r="LDF8" s="201"/>
      <c r="LDG8" s="201"/>
      <c r="LDH8" s="201"/>
      <c r="LDI8" s="201"/>
      <c r="LDJ8" s="201"/>
      <c r="LDK8" s="201"/>
      <c r="LDL8" s="201"/>
      <c r="LDM8" s="201"/>
      <c r="LDN8" s="201"/>
      <c r="LDO8" s="201"/>
      <c r="LDP8" s="201"/>
      <c r="LDQ8" s="201"/>
      <c r="LDR8" s="201"/>
      <c r="LDS8" s="201"/>
      <c r="LDT8" s="201"/>
      <c r="LDU8" s="201"/>
      <c r="LDV8" s="201"/>
      <c r="LDW8" s="201"/>
      <c r="LDX8" s="201"/>
      <c r="LDY8" s="201"/>
      <c r="LDZ8" s="201"/>
      <c r="LEA8" s="201"/>
      <c r="LEB8" s="201"/>
      <c r="LEC8" s="201"/>
      <c r="LED8" s="201"/>
      <c r="LEE8" s="201"/>
      <c r="LEF8" s="201"/>
      <c r="LEG8" s="201"/>
      <c r="LEH8" s="201"/>
      <c r="LEI8" s="201"/>
      <c r="LEJ8" s="201"/>
      <c r="LEK8" s="201"/>
      <c r="LEL8" s="201"/>
      <c r="LEM8" s="201"/>
      <c r="LEN8" s="201"/>
      <c r="LEO8" s="201"/>
      <c r="LEP8" s="201"/>
      <c r="LEQ8" s="201"/>
      <c r="LER8" s="201"/>
      <c r="LES8" s="201"/>
      <c r="LET8" s="201"/>
      <c r="LEU8" s="201"/>
      <c r="LEV8" s="201"/>
      <c r="LEW8" s="201"/>
      <c r="LEX8" s="201"/>
      <c r="LEY8" s="201"/>
      <c r="LEZ8" s="201"/>
      <c r="LFA8" s="201"/>
      <c r="LFB8" s="201"/>
      <c r="LFC8" s="201"/>
      <c r="LFD8" s="201"/>
      <c r="LFE8" s="201"/>
      <c r="LFF8" s="201"/>
      <c r="LFG8" s="201"/>
      <c r="LFH8" s="201"/>
      <c r="LFI8" s="201"/>
      <c r="LFJ8" s="201"/>
      <c r="LFK8" s="201"/>
      <c r="LFL8" s="201"/>
      <c r="LFM8" s="201"/>
      <c r="LFN8" s="201"/>
      <c r="LFO8" s="201"/>
      <c r="LFP8" s="201"/>
      <c r="LFQ8" s="201"/>
      <c r="LFR8" s="201"/>
      <c r="LFS8" s="201"/>
      <c r="LFT8" s="201"/>
      <c r="LFU8" s="201"/>
      <c r="LFV8" s="201"/>
      <c r="LFW8" s="201"/>
      <c r="LFX8" s="201"/>
      <c r="LFY8" s="201"/>
      <c r="LFZ8" s="201"/>
      <c r="LGA8" s="201"/>
      <c r="LGB8" s="201"/>
      <c r="LGC8" s="201"/>
      <c r="LGD8" s="201"/>
      <c r="LGE8" s="201"/>
      <c r="LGF8" s="201"/>
      <c r="LGG8" s="201"/>
      <c r="LGH8" s="201"/>
      <c r="LGI8" s="201"/>
      <c r="LGJ8" s="201"/>
      <c r="LGK8" s="201"/>
      <c r="LGL8" s="201"/>
      <c r="LGM8" s="201"/>
      <c r="LGN8" s="201"/>
      <c r="LGO8" s="201"/>
      <c r="LGP8" s="201"/>
      <c r="LGQ8" s="201"/>
      <c r="LGR8" s="201"/>
      <c r="LGS8" s="201"/>
      <c r="LGT8" s="201"/>
      <c r="LGU8" s="201"/>
      <c r="LGV8" s="201"/>
      <c r="LGW8" s="201"/>
      <c r="LGX8" s="201"/>
      <c r="LGY8" s="201"/>
      <c r="LGZ8" s="201"/>
      <c r="LHA8" s="201"/>
      <c r="LHB8" s="201"/>
      <c r="LHC8" s="201"/>
      <c r="LHD8" s="201"/>
      <c r="LHE8" s="201"/>
      <c r="LHF8" s="201"/>
      <c r="LHG8" s="201"/>
      <c r="LHH8" s="201"/>
      <c r="LHI8" s="201"/>
      <c r="LHJ8" s="201"/>
      <c r="LHK8" s="201"/>
      <c r="LHL8" s="201"/>
      <c r="LHM8" s="201"/>
      <c r="LHN8" s="201"/>
      <c r="LHO8" s="201"/>
      <c r="LHP8" s="201"/>
      <c r="LHQ8" s="201"/>
      <c r="LHR8" s="201"/>
      <c r="LHS8" s="201"/>
      <c r="LHT8" s="201"/>
      <c r="LHU8" s="201"/>
      <c r="LHV8" s="201"/>
      <c r="LHW8" s="201"/>
      <c r="LHX8" s="201"/>
      <c r="LHY8" s="201"/>
      <c r="LHZ8" s="201"/>
      <c r="LIA8" s="201"/>
      <c r="LIB8" s="201"/>
      <c r="LIC8" s="201"/>
      <c r="LID8" s="201"/>
      <c r="LIE8" s="201"/>
      <c r="LIF8" s="201"/>
      <c r="LIG8" s="201"/>
      <c r="LIH8" s="201"/>
      <c r="LII8" s="201"/>
      <c r="LIJ8" s="201"/>
      <c r="LIK8" s="201"/>
      <c r="LIL8" s="201"/>
      <c r="LIM8" s="201"/>
      <c r="LIN8" s="201"/>
      <c r="LIO8" s="201"/>
      <c r="LIP8" s="201"/>
      <c r="LIQ8" s="201"/>
      <c r="LIR8" s="201"/>
      <c r="LIS8" s="201"/>
      <c r="LIT8" s="201"/>
      <c r="LIU8" s="201"/>
      <c r="LIV8" s="201"/>
      <c r="LIW8" s="201"/>
      <c r="LIX8" s="201"/>
      <c r="LIY8" s="201"/>
      <c r="LIZ8" s="201"/>
      <c r="LJA8" s="201"/>
      <c r="LJB8" s="201"/>
      <c r="LJC8" s="201"/>
      <c r="LJD8" s="201"/>
      <c r="LJE8" s="201"/>
      <c r="LJF8" s="201"/>
      <c r="LJG8" s="201"/>
      <c r="LJH8" s="201"/>
      <c r="LJI8" s="201"/>
      <c r="LJJ8" s="201"/>
      <c r="LJK8" s="201"/>
      <c r="LJL8" s="201"/>
      <c r="LJM8" s="201"/>
      <c r="LJN8" s="201"/>
      <c r="LJO8" s="201"/>
      <c r="LJP8" s="201"/>
      <c r="LJQ8" s="201"/>
      <c r="LJR8" s="201"/>
      <c r="LJS8" s="201"/>
      <c r="LJT8" s="201"/>
      <c r="LJU8" s="201"/>
      <c r="LJV8" s="201"/>
      <c r="LJW8" s="201"/>
      <c r="LJX8" s="201"/>
      <c r="LJY8" s="201"/>
      <c r="LJZ8" s="201"/>
      <c r="LKA8" s="201"/>
      <c r="LKB8" s="201"/>
      <c r="LKC8" s="201"/>
      <c r="LKD8" s="201"/>
      <c r="LKE8" s="201"/>
      <c r="LKF8" s="201"/>
      <c r="LKG8" s="201"/>
      <c r="LKH8" s="201"/>
      <c r="LKI8" s="201"/>
      <c r="LKJ8" s="201"/>
      <c r="LKK8" s="201"/>
      <c r="LKL8" s="201"/>
      <c r="LKM8" s="201"/>
      <c r="LKN8" s="201"/>
      <c r="LKO8" s="201"/>
      <c r="LKP8" s="201"/>
      <c r="LKQ8" s="201"/>
      <c r="LKR8" s="201"/>
      <c r="LKS8" s="201"/>
      <c r="LKT8" s="201"/>
      <c r="LKU8" s="201"/>
      <c r="LKV8" s="201"/>
      <c r="LKW8" s="201"/>
      <c r="LKX8" s="201"/>
      <c r="LKY8" s="201"/>
      <c r="LKZ8" s="201"/>
      <c r="LLA8" s="201"/>
      <c r="LLB8" s="201"/>
      <c r="LLC8" s="201"/>
      <c r="LLD8" s="201"/>
      <c r="LLE8" s="201"/>
      <c r="LLF8" s="201"/>
      <c r="LLG8" s="201"/>
      <c r="LLH8" s="201"/>
      <c r="LLI8" s="201"/>
      <c r="LLJ8" s="201"/>
      <c r="LLK8" s="201"/>
      <c r="LLL8" s="201"/>
      <c r="LLM8" s="201"/>
      <c r="LLN8" s="201"/>
      <c r="LLO8" s="201"/>
      <c r="LLP8" s="201"/>
      <c r="LLQ8" s="201"/>
      <c r="LLR8" s="201"/>
      <c r="LLS8" s="201"/>
      <c r="LLT8" s="201"/>
      <c r="LLU8" s="201"/>
      <c r="LLV8" s="201"/>
      <c r="LLW8" s="201"/>
      <c r="LLX8" s="201"/>
      <c r="LLY8" s="201"/>
      <c r="LLZ8" s="201"/>
      <c r="LMA8" s="201"/>
      <c r="LMB8" s="201"/>
      <c r="LMC8" s="201"/>
      <c r="LMD8" s="201"/>
      <c r="LME8" s="201"/>
      <c r="LMF8" s="201"/>
      <c r="LMG8" s="201"/>
      <c r="LMH8" s="201"/>
      <c r="LMI8" s="201"/>
      <c r="LMJ8" s="201"/>
      <c r="LMK8" s="201"/>
      <c r="LML8" s="201"/>
      <c r="LMM8" s="201"/>
      <c r="LMN8" s="201"/>
      <c r="LMO8" s="201"/>
      <c r="LMP8" s="201"/>
      <c r="LMQ8" s="201"/>
      <c r="LMR8" s="201"/>
      <c r="LMS8" s="201"/>
      <c r="LMT8" s="201"/>
      <c r="LMU8" s="201"/>
      <c r="LMV8" s="201"/>
      <c r="LMW8" s="201"/>
      <c r="LMX8" s="201"/>
      <c r="LMY8" s="201"/>
      <c r="LMZ8" s="201"/>
      <c r="LNA8" s="201"/>
      <c r="LNB8" s="201"/>
      <c r="LNC8" s="201"/>
      <c r="LND8" s="201"/>
      <c r="LNE8" s="201"/>
      <c r="LNF8" s="201"/>
      <c r="LNG8" s="201"/>
      <c r="LNH8" s="201"/>
      <c r="LNI8" s="201"/>
      <c r="LNJ8" s="201"/>
      <c r="LNK8" s="201"/>
      <c r="LNL8" s="201"/>
      <c r="LNM8" s="201"/>
      <c r="LNN8" s="201"/>
      <c r="LNO8" s="201"/>
      <c r="LNP8" s="201"/>
      <c r="LNQ8" s="201"/>
      <c r="LNR8" s="201"/>
      <c r="LNS8" s="201"/>
      <c r="LNT8" s="201"/>
      <c r="LNU8" s="201"/>
      <c r="LNV8" s="201"/>
      <c r="LNW8" s="201"/>
      <c r="LNX8" s="201"/>
      <c r="LNY8" s="201"/>
      <c r="LNZ8" s="201"/>
      <c r="LOA8" s="201"/>
      <c r="LOB8" s="201"/>
      <c r="LOC8" s="201"/>
      <c r="LOD8" s="201"/>
      <c r="LOE8" s="201"/>
      <c r="LOF8" s="201"/>
      <c r="LOG8" s="201"/>
      <c r="LOH8" s="201"/>
      <c r="LOI8" s="201"/>
      <c r="LOJ8" s="201"/>
      <c r="LOK8" s="201"/>
      <c r="LOL8" s="201"/>
      <c r="LOM8" s="201"/>
      <c r="LON8" s="201"/>
      <c r="LOO8" s="201"/>
      <c r="LOP8" s="201"/>
      <c r="LOQ8" s="201"/>
      <c r="LOR8" s="201"/>
      <c r="LOS8" s="201"/>
      <c r="LOT8" s="201"/>
      <c r="LOU8" s="201"/>
      <c r="LOV8" s="201"/>
      <c r="LOW8" s="201"/>
      <c r="LOX8" s="201"/>
      <c r="LOY8" s="201"/>
      <c r="LOZ8" s="201"/>
      <c r="LPA8" s="201"/>
      <c r="LPB8" s="201"/>
      <c r="LPC8" s="201"/>
      <c r="LPD8" s="201"/>
      <c r="LPE8" s="201"/>
      <c r="LPF8" s="201"/>
      <c r="LPG8" s="201"/>
      <c r="LPH8" s="201"/>
      <c r="LPI8" s="201"/>
      <c r="LPJ8" s="201"/>
      <c r="LPK8" s="201"/>
      <c r="LPL8" s="201"/>
      <c r="LPM8" s="201"/>
      <c r="LPN8" s="201"/>
      <c r="LPO8" s="201"/>
      <c r="LPP8" s="201"/>
      <c r="LPQ8" s="201"/>
      <c r="LPR8" s="201"/>
      <c r="LPS8" s="201"/>
      <c r="LPT8" s="201"/>
      <c r="LPU8" s="201"/>
      <c r="LPV8" s="201"/>
      <c r="LPW8" s="201"/>
      <c r="LPX8" s="201"/>
      <c r="LPY8" s="201"/>
      <c r="LPZ8" s="201"/>
      <c r="LQA8" s="201"/>
      <c r="LQB8" s="201"/>
      <c r="LQC8" s="201"/>
      <c r="LQD8" s="201"/>
      <c r="LQE8" s="201"/>
      <c r="LQF8" s="201"/>
      <c r="LQG8" s="201"/>
      <c r="LQH8" s="201"/>
      <c r="LQI8" s="201"/>
      <c r="LQJ8" s="201"/>
      <c r="LQK8" s="201"/>
      <c r="LQL8" s="201"/>
      <c r="LQM8" s="201"/>
      <c r="LQN8" s="201"/>
      <c r="LQO8" s="201"/>
      <c r="LQP8" s="201"/>
      <c r="LQQ8" s="201"/>
      <c r="LQR8" s="201"/>
      <c r="LQS8" s="201"/>
      <c r="LQT8" s="201"/>
      <c r="LQU8" s="201"/>
      <c r="LQV8" s="201"/>
      <c r="LQW8" s="201"/>
      <c r="LQX8" s="201"/>
      <c r="LQY8" s="201"/>
      <c r="LQZ8" s="201"/>
      <c r="LRA8" s="201"/>
      <c r="LRB8" s="201"/>
      <c r="LRC8" s="201"/>
      <c r="LRD8" s="201"/>
      <c r="LRE8" s="201"/>
      <c r="LRF8" s="201"/>
      <c r="LRG8" s="201"/>
      <c r="LRH8" s="201"/>
      <c r="LRI8" s="201"/>
      <c r="LRJ8" s="201"/>
      <c r="LRK8" s="201"/>
      <c r="LRL8" s="201"/>
      <c r="LRM8" s="201"/>
      <c r="LRN8" s="201"/>
      <c r="LRO8" s="201"/>
      <c r="LRP8" s="201"/>
      <c r="LRQ8" s="201"/>
      <c r="LRR8" s="201"/>
      <c r="LRS8" s="201"/>
      <c r="LRT8" s="201"/>
      <c r="LRU8" s="201"/>
      <c r="LRV8" s="201"/>
      <c r="LRW8" s="201"/>
      <c r="LRX8" s="201"/>
      <c r="LRY8" s="201"/>
      <c r="LRZ8" s="201"/>
      <c r="LSA8" s="201"/>
      <c r="LSB8" s="201"/>
      <c r="LSC8" s="201"/>
      <c r="LSD8" s="201"/>
      <c r="LSE8" s="201"/>
      <c r="LSF8" s="201"/>
      <c r="LSG8" s="201"/>
      <c r="LSH8" s="201"/>
      <c r="LSI8" s="201"/>
      <c r="LSJ8" s="201"/>
      <c r="LSK8" s="201"/>
      <c r="LSL8" s="201"/>
      <c r="LSM8" s="201"/>
      <c r="LSN8" s="201"/>
      <c r="LSO8" s="201"/>
      <c r="LSP8" s="201"/>
      <c r="LSQ8" s="201"/>
      <c r="LSR8" s="201"/>
      <c r="LSS8" s="201"/>
      <c r="LST8" s="201"/>
      <c r="LSU8" s="201"/>
      <c r="LSV8" s="201"/>
      <c r="LSW8" s="201"/>
      <c r="LSX8" s="201"/>
      <c r="LSY8" s="201"/>
      <c r="LSZ8" s="201"/>
      <c r="LTA8" s="201"/>
      <c r="LTB8" s="201"/>
      <c r="LTC8" s="201"/>
      <c r="LTD8" s="201"/>
      <c r="LTE8" s="201"/>
      <c r="LTF8" s="201"/>
      <c r="LTG8" s="201"/>
      <c r="LTH8" s="201"/>
      <c r="LTI8" s="201"/>
      <c r="LTJ8" s="201"/>
      <c r="LTK8" s="201"/>
      <c r="LTL8" s="201"/>
      <c r="LTM8" s="201"/>
      <c r="LTN8" s="201"/>
      <c r="LTO8" s="201"/>
      <c r="LTP8" s="201"/>
      <c r="LTQ8" s="201"/>
      <c r="LTR8" s="201"/>
      <c r="LTS8" s="201"/>
      <c r="LTT8" s="201"/>
      <c r="LTU8" s="201"/>
      <c r="LTV8" s="201"/>
      <c r="LTW8" s="201"/>
      <c r="LTX8" s="201"/>
      <c r="LTY8" s="201"/>
      <c r="LTZ8" s="201"/>
      <c r="LUA8" s="201"/>
      <c r="LUB8" s="201"/>
      <c r="LUC8" s="201"/>
      <c r="LUD8" s="201"/>
      <c r="LUE8" s="201"/>
      <c r="LUF8" s="201"/>
      <c r="LUG8" s="201"/>
      <c r="LUH8" s="201"/>
      <c r="LUI8" s="201"/>
      <c r="LUJ8" s="201"/>
      <c r="LUK8" s="201"/>
      <c r="LUL8" s="201"/>
      <c r="LUM8" s="201"/>
      <c r="LUN8" s="201"/>
      <c r="LUO8" s="201"/>
      <c r="LUP8" s="201"/>
      <c r="LUQ8" s="201"/>
      <c r="LUR8" s="201"/>
      <c r="LUS8" s="201"/>
      <c r="LUT8" s="201"/>
      <c r="LUU8" s="201"/>
      <c r="LUV8" s="201"/>
      <c r="LUW8" s="201"/>
      <c r="LUX8" s="201"/>
      <c r="LUY8" s="201"/>
      <c r="LUZ8" s="201"/>
      <c r="LVA8" s="201"/>
      <c r="LVB8" s="201"/>
      <c r="LVC8" s="201"/>
      <c r="LVD8" s="201"/>
      <c r="LVE8" s="201"/>
      <c r="LVF8" s="201"/>
      <c r="LVG8" s="201"/>
      <c r="LVH8" s="201"/>
      <c r="LVI8" s="201"/>
      <c r="LVJ8" s="201"/>
      <c r="LVK8" s="201"/>
      <c r="LVL8" s="201"/>
      <c r="LVM8" s="201"/>
      <c r="LVN8" s="201"/>
      <c r="LVO8" s="201"/>
      <c r="LVP8" s="201"/>
      <c r="LVQ8" s="201"/>
      <c r="LVR8" s="201"/>
      <c r="LVS8" s="201"/>
      <c r="LVT8" s="201"/>
      <c r="LVU8" s="201"/>
      <c r="LVV8" s="201"/>
      <c r="LVW8" s="201"/>
      <c r="LVX8" s="201"/>
      <c r="LVY8" s="201"/>
      <c r="LVZ8" s="201"/>
      <c r="LWA8" s="201"/>
      <c r="LWB8" s="201"/>
      <c r="LWC8" s="201"/>
      <c r="LWD8" s="201"/>
      <c r="LWE8" s="201"/>
      <c r="LWF8" s="201"/>
      <c r="LWG8" s="201"/>
      <c r="LWH8" s="201"/>
      <c r="LWI8" s="201"/>
      <c r="LWJ8" s="201"/>
      <c r="LWK8" s="201"/>
      <c r="LWL8" s="201"/>
      <c r="LWM8" s="201"/>
      <c r="LWN8" s="201"/>
      <c r="LWO8" s="201"/>
      <c r="LWP8" s="201"/>
      <c r="LWQ8" s="201"/>
      <c r="LWR8" s="201"/>
      <c r="LWS8" s="201"/>
      <c r="LWT8" s="201"/>
      <c r="LWU8" s="201"/>
      <c r="LWV8" s="201"/>
      <c r="LWW8" s="201"/>
      <c r="LWX8" s="201"/>
      <c r="LWY8" s="201"/>
      <c r="LWZ8" s="201"/>
      <c r="LXA8" s="201"/>
      <c r="LXB8" s="201"/>
      <c r="LXC8" s="201"/>
      <c r="LXD8" s="201"/>
      <c r="LXE8" s="201"/>
      <c r="LXF8" s="201"/>
      <c r="LXG8" s="201"/>
      <c r="LXH8" s="201"/>
      <c r="LXI8" s="201"/>
      <c r="LXJ8" s="201"/>
      <c r="LXK8" s="201"/>
      <c r="LXL8" s="201"/>
      <c r="LXM8" s="201"/>
      <c r="LXN8" s="201"/>
      <c r="LXO8" s="201"/>
      <c r="LXP8" s="201"/>
      <c r="LXQ8" s="201"/>
      <c r="LXR8" s="201"/>
      <c r="LXS8" s="201"/>
      <c r="LXT8" s="201"/>
      <c r="LXU8" s="201"/>
      <c r="LXV8" s="201"/>
      <c r="LXW8" s="201"/>
      <c r="LXX8" s="201"/>
      <c r="LXY8" s="201"/>
      <c r="LXZ8" s="201"/>
      <c r="LYA8" s="201"/>
      <c r="LYB8" s="201"/>
      <c r="LYC8" s="201"/>
      <c r="LYD8" s="201"/>
      <c r="LYE8" s="201"/>
      <c r="LYF8" s="201"/>
      <c r="LYG8" s="201"/>
      <c r="LYH8" s="201"/>
      <c r="LYI8" s="201"/>
      <c r="LYJ8" s="201"/>
      <c r="LYK8" s="201"/>
      <c r="LYL8" s="201"/>
      <c r="LYM8" s="201"/>
      <c r="LYN8" s="201"/>
      <c r="LYO8" s="201"/>
      <c r="LYP8" s="201"/>
      <c r="LYQ8" s="201"/>
      <c r="LYR8" s="201"/>
      <c r="LYS8" s="201"/>
      <c r="LYT8" s="201"/>
      <c r="LYU8" s="201"/>
      <c r="LYV8" s="201"/>
      <c r="LYW8" s="201"/>
      <c r="LYX8" s="201"/>
      <c r="LYY8" s="201"/>
      <c r="LYZ8" s="201"/>
      <c r="LZA8" s="201"/>
      <c r="LZB8" s="201"/>
      <c r="LZC8" s="201"/>
      <c r="LZD8" s="201"/>
      <c r="LZE8" s="201"/>
      <c r="LZF8" s="201"/>
      <c r="LZG8" s="201"/>
      <c r="LZH8" s="201"/>
      <c r="LZI8" s="201"/>
      <c r="LZJ8" s="201"/>
      <c r="LZK8" s="201"/>
      <c r="LZL8" s="201"/>
      <c r="LZM8" s="201"/>
      <c r="LZN8" s="201"/>
      <c r="LZO8" s="201"/>
      <c r="LZP8" s="201"/>
      <c r="LZQ8" s="201"/>
      <c r="LZR8" s="201"/>
      <c r="LZS8" s="201"/>
      <c r="LZT8" s="201"/>
      <c r="LZU8" s="201"/>
      <c r="LZV8" s="201"/>
      <c r="LZW8" s="201"/>
      <c r="LZX8" s="201"/>
      <c r="LZY8" s="201"/>
      <c r="LZZ8" s="201"/>
      <c r="MAA8" s="201"/>
      <c r="MAB8" s="201"/>
      <c r="MAC8" s="201"/>
      <c r="MAD8" s="201"/>
      <c r="MAE8" s="201"/>
      <c r="MAF8" s="201"/>
      <c r="MAG8" s="201"/>
      <c r="MAH8" s="201"/>
      <c r="MAI8" s="201"/>
      <c r="MAJ8" s="201"/>
      <c r="MAK8" s="201"/>
      <c r="MAL8" s="201"/>
      <c r="MAM8" s="201"/>
      <c r="MAN8" s="201"/>
      <c r="MAO8" s="201"/>
      <c r="MAP8" s="201"/>
      <c r="MAQ8" s="201"/>
      <c r="MAR8" s="201"/>
      <c r="MAS8" s="201"/>
      <c r="MAT8" s="201"/>
      <c r="MAU8" s="201"/>
      <c r="MAV8" s="201"/>
      <c r="MAW8" s="201"/>
      <c r="MAX8" s="201"/>
      <c r="MAY8" s="201"/>
      <c r="MAZ8" s="201"/>
      <c r="MBA8" s="201"/>
      <c r="MBB8" s="201"/>
      <c r="MBC8" s="201"/>
      <c r="MBD8" s="201"/>
      <c r="MBE8" s="201"/>
      <c r="MBF8" s="201"/>
      <c r="MBG8" s="201"/>
      <c r="MBH8" s="201"/>
      <c r="MBI8" s="201"/>
      <c r="MBJ8" s="201"/>
      <c r="MBK8" s="201"/>
      <c r="MBL8" s="201"/>
      <c r="MBM8" s="201"/>
      <c r="MBN8" s="201"/>
      <c r="MBO8" s="201"/>
      <c r="MBP8" s="201"/>
      <c r="MBQ8" s="201"/>
      <c r="MBR8" s="201"/>
      <c r="MBS8" s="201"/>
      <c r="MBT8" s="201"/>
      <c r="MBU8" s="201"/>
      <c r="MBV8" s="201"/>
      <c r="MBW8" s="201"/>
      <c r="MBX8" s="201"/>
      <c r="MBY8" s="201"/>
      <c r="MBZ8" s="201"/>
      <c r="MCA8" s="201"/>
      <c r="MCB8" s="201"/>
      <c r="MCC8" s="201"/>
      <c r="MCD8" s="201"/>
      <c r="MCE8" s="201"/>
      <c r="MCF8" s="201"/>
      <c r="MCG8" s="201"/>
      <c r="MCH8" s="201"/>
      <c r="MCI8" s="201"/>
      <c r="MCJ8" s="201"/>
      <c r="MCK8" s="201"/>
      <c r="MCL8" s="201"/>
      <c r="MCM8" s="201"/>
      <c r="MCN8" s="201"/>
      <c r="MCO8" s="201"/>
      <c r="MCP8" s="201"/>
      <c r="MCQ8" s="201"/>
      <c r="MCR8" s="201"/>
      <c r="MCS8" s="201"/>
      <c r="MCT8" s="201"/>
      <c r="MCU8" s="201"/>
      <c r="MCV8" s="201"/>
      <c r="MCW8" s="201"/>
      <c r="MCX8" s="201"/>
      <c r="MCY8" s="201"/>
      <c r="MCZ8" s="201"/>
      <c r="MDA8" s="201"/>
      <c r="MDB8" s="201"/>
      <c r="MDC8" s="201"/>
      <c r="MDD8" s="201"/>
      <c r="MDE8" s="201"/>
      <c r="MDF8" s="201"/>
      <c r="MDG8" s="201"/>
      <c r="MDH8" s="201"/>
      <c r="MDI8" s="201"/>
      <c r="MDJ8" s="201"/>
      <c r="MDK8" s="201"/>
      <c r="MDL8" s="201"/>
      <c r="MDM8" s="201"/>
      <c r="MDN8" s="201"/>
      <c r="MDO8" s="201"/>
      <c r="MDP8" s="201"/>
      <c r="MDQ8" s="201"/>
      <c r="MDR8" s="201"/>
      <c r="MDS8" s="201"/>
      <c r="MDT8" s="201"/>
      <c r="MDU8" s="201"/>
      <c r="MDV8" s="201"/>
      <c r="MDW8" s="201"/>
      <c r="MDX8" s="201"/>
      <c r="MDY8" s="201"/>
      <c r="MDZ8" s="201"/>
      <c r="MEA8" s="201"/>
      <c r="MEB8" s="201"/>
      <c r="MEC8" s="201"/>
      <c r="MED8" s="201"/>
      <c r="MEE8" s="201"/>
      <c r="MEF8" s="201"/>
      <c r="MEG8" s="201"/>
      <c r="MEH8" s="201"/>
      <c r="MEI8" s="201"/>
      <c r="MEJ8" s="201"/>
      <c r="MEK8" s="201"/>
      <c r="MEL8" s="201"/>
      <c r="MEM8" s="201"/>
      <c r="MEN8" s="201"/>
      <c r="MEO8" s="201"/>
      <c r="MEP8" s="201"/>
      <c r="MEQ8" s="201"/>
      <c r="MER8" s="201"/>
      <c r="MES8" s="201"/>
      <c r="MET8" s="201"/>
      <c r="MEU8" s="201"/>
      <c r="MEV8" s="201"/>
      <c r="MEW8" s="201"/>
      <c r="MEX8" s="201"/>
      <c r="MEY8" s="201"/>
      <c r="MEZ8" s="201"/>
      <c r="MFA8" s="201"/>
      <c r="MFB8" s="201"/>
      <c r="MFC8" s="201"/>
      <c r="MFD8" s="201"/>
      <c r="MFE8" s="201"/>
      <c r="MFF8" s="201"/>
      <c r="MFG8" s="201"/>
      <c r="MFH8" s="201"/>
      <c r="MFI8" s="201"/>
      <c r="MFJ8" s="201"/>
      <c r="MFK8" s="201"/>
      <c r="MFL8" s="201"/>
      <c r="MFM8" s="201"/>
      <c r="MFN8" s="201"/>
      <c r="MFO8" s="201"/>
      <c r="MFP8" s="201"/>
      <c r="MFQ8" s="201"/>
      <c r="MFR8" s="201"/>
      <c r="MFS8" s="201"/>
      <c r="MFT8" s="201"/>
      <c r="MFU8" s="201"/>
      <c r="MFV8" s="201"/>
      <c r="MFW8" s="201"/>
      <c r="MFX8" s="201"/>
      <c r="MFY8" s="201"/>
      <c r="MFZ8" s="201"/>
      <c r="MGA8" s="201"/>
      <c r="MGB8" s="201"/>
      <c r="MGC8" s="201"/>
      <c r="MGD8" s="201"/>
      <c r="MGE8" s="201"/>
      <c r="MGF8" s="201"/>
      <c r="MGG8" s="201"/>
      <c r="MGH8" s="201"/>
      <c r="MGI8" s="201"/>
      <c r="MGJ8" s="201"/>
      <c r="MGK8" s="201"/>
      <c r="MGL8" s="201"/>
      <c r="MGM8" s="201"/>
      <c r="MGN8" s="201"/>
      <c r="MGO8" s="201"/>
      <c r="MGP8" s="201"/>
      <c r="MGQ8" s="201"/>
      <c r="MGR8" s="201"/>
      <c r="MGS8" s="201"/>
      <c r="MGT8" s="201"/>
      <c r="MGU8" s="201"/>
      <c r="MGV8" s="201"/>
      <c r="MGW8" s="201"/>
      <c r="MGX8" s="201"/>
      <c r="MGY8" s="201"/>
      <c r="MGZ8" s="201"/>
      <c r="MHA8" s="201"/>
      <c r="MHB8" s="201"/>
      <c r="MHC8" s="201"/>
      <c r="MHD8" s="201"/>
      <c r="MHE8" s="201"/>
      <c r="MHF8" s="201"/>
      <c r="MHG8" s="201"/>
      <c r="MHH8" s="201"/>
      <c r="MHI8" s="201"/>
      <c r="MHJ8" s="201"/>
      <c r="MHK8" s="201"/>
      <c r="MHL8" s="201"/>
      <c r="MHM8" s="201"/>
      <c r="MHN8" s="201"/>
      <c r="MHO8" s="201"/>
      <c r="MHP8" s="201"/>
      <c r="MHQ8" s="201"/>
      <c r="MHR8" s="201"/>
      <c r="MHS8" s="201"/>
      <c r="MHT8" s="201"/>
      <c r="MHU8" s="201"/>
      <c r="MHV8" s="201"/>
      <c r="MHW8" s="201"/>
      <c r="MHX8" s="201"/>
      <c r="MHY8" s="201"/>
      <c r="MHZ8" s="201"/>
      <c r="MIA8" s="201"/>
      <c r="MIB8" s="201"/>
      <c r="MIC8" s="201"/>
      <c r="MID8" s="201"/>
      <c r="MIE8" s="201"/>
      <c r="MIF8" s="201"/>
      <c r="MIG8" s="201"/>
      <c r="MIH8" s="201"/>
      <c r="MII8" s="201"/>
      <c r="MIJ8" s="201"/>
      <c r="MIK8" s="201"/>
      <c r="MIL8" s="201"/>
      <c r="MIM8" s="201"/>
      <c r="MIN8" s="201"/>
      <c r="MIO8" s="201"/>
      <c r="MIP8" s="201"/>
      <c r="MIQ8" s="201"/>
      <c r="MIR8" s="201"/>
      <c r="MIS8" s="201"/>
      <c r="MIT8" s="201"/>
      <c r="MIU8" s="201"/>
      <c r="MIV8" s="201"/>
      <c r="MIW8" s="201"/>
      <c r="MIX8" s="201"/>
      <c r="MIY8" s="201"/>
      <c r="MIZ8" s="201"/>
      <c r="MJA8" s="201"/>
      <c r="MJB8" s="201"/>
      <c r="MJC8" s="201"/>
      <c r="MJD8" s="201"/>
      <c r="MJE8" s="201"/>
      <c r="MJF8" s="201"/>
      <c r="MJG8" s="201"/>
      <c r="MJH8" s="201"/>
      <c r="MJI8" s="201"/>
      <c r="MJJ8" s="201"/>
      <c r="MJK8" s="201"/>
      <c r="MJL8" s="201"/>
      <c r="MJM8" s="201"/>
      <c r="MJN8" s="201"/>
      <c r="MJO8" s="201"/>
      <c r="MJP8" s="201"/>
      <c r="MJQ8" s="201"/>
      <c r="MJR8" s="201"/>
      <c r="MJS8" s="201"/>
      <c r="MJT8" s="201"/>
      <c r="MJU8" s="201"/>
      <c r="MJV8" s="201"/>
      <c r="MJW8" s="201"/>
      <c r="MJX8" s="201"/>
      <c r="MJY8" s="201"/>
      <c r="MJZ8" s="201"/>
      <c r="MKA8" s="201"/>
      <c r="MKB8" s="201"/>
      <c r="MKC8" s="201"/>
      <c r="MKD8" s="201"/>
      <c r="MKE8" s="201"/>
      <c r="MKF8" s="201"/>
      <c r="MKG8" s="201"/>
      <c r="MKH8" s="201"/>
      <c r="MKI8" s="201"/>
      <c r="MKJ8" s="201"/>
      <c r="MKK8" s="201"/>
      <c r="MKL8" s="201"/>
      <c r="MKM8" s="201"/>
      <c r="MKN8" s="201"/>
      <c r="MKO8" s="201"/>
      <c r="MKP8" s="201"/>
      <c r="MKQ8" s="201"/>
      <c r="MKR8" s="201"/>
      <c r="MKS8" s="201"/>
      <c r="MKT8" s="201"/>
      <c r="MKU8" s="201"/>
      <c r="MKV8" s="201"/>
      <c r="MKW8" s="201"/>
      <c r="MKX8" s="201"/>
      <c r="MKY8" s="201"/>
      <c r="MKZ8" s="201"/>
      <c r="MLA8" s="201"/>
      <c r="MLB8" s="201"/>
      <c r="MLC8" s="201"/>
      <c r="MLD8" s="201"/>
      <c r="MLE8" s="201"/>
      <c r="MLF8" s="201"/>
      <c r="MLG8" s="201"/>
      <c r="MLH8" s="201"/>
      <c r="MLI8" s="201"/>
      <c r="MLJ8" s="201"/>
      <c r="MLK8" s="201"/>
      <c r="MLL8" s="201"/>
      <c r="MLM8" s="201"/>
      <c r="MLN8" s="201"/>
      <c r="MLO8" s="201"/>
      <c r="MLP8" s="201"/>
      <c r="MLQ8" s="201"/>
      <c r="MLR8" s="201"/>
      <c r="MLS8" s="201"/>
      <c r="MLT8" s="201"/>
      <c r="MLU8" s="201"/>
      <c r="MLV8" s="201"/>
      <c r="MLW8" s="201"/>
      <c r="MLX8" s="201"/>
      <c r="MLY8" s="201"/>
      <c r="MLZ8" s="201"/>
      <c r="MMA8" s="201"/>
      <c r="MMB8" s="201"/>
      <c r="MMC8" s="201"/>
      <c r="MMD8" s="201"/>
      <c r="MME8" s="201"/>
      <c r="MMF8" s="201"/>
      <c r="MMG8" s="201"/>
      <c r="MMH8" s="201"/>
      <c r="MMI8" s="201"/>
      <c r="MMJ8" s="201"/>
      <c r="MMK8" s="201"/>
      <c r="MML8" s="201"/>
      <c r="MMM8" s="201"/>
      <c r="MMN8" s="201"/>
      <c r="MMO8" s="201"/>
      <c r="MMP8" s="201"/>
      <c r="MMQ8" s="201"/>
      <c r="MMR8" s="201"/>
      <c r="MMS8" s="201"/>
      <c r="MMT8" s="201"/>
      <c r="MMU8" s="201"/>
      <c r="MMV8" s="201"/>
      <c r="MMW8" s="201"/>
      <c r="MMX8" s="201"/>
      <c r="MMY8" s="201"/>
      <c r="MMZ8" s="201"/>
      <c r="MNA8" s="201"/>
      <c r="MNB8" s="201"/>
      <c r="MNC8" s="201"/>
      <c r="MND8" s="201"/>
      <c r="MNE8" s="201"/>
      <c r="MNF8" s="201"/>
      <c r="MNG8" s="201"/>
      <c r="MNH8" s="201"/>
      <c r="MNI8" s="201"/>
      <c r="MNJ8" s="201"/>
      <c r="MNK8" s="201"/>
      <c r="MNL8" s="201"/>
      <c r="MNM8" s="201"/>
      <c r="MNN8" s="201"/>
      <c r="MNO8" s="201"/>
      <c r="MNP8" s="201"/>
      <c r="MNQ8" s="201"/>
      <c r="MNR8" s="201"/>
      <c r="MNS8" s="201"/>
      <c r="MNT8" s="201"/>
      <c r="MNU8" s="201"/>
      <c r="MNV8" s="201"/>
      <c r="MNW8" s="201"/>
      <c r="MNX8" s="201"/>
      <c r="MNY8" s="201"/>
      <c r="MNZ8" s="201"/>
      <c r="MOA8" s="201"/>
      <c r="MOB8" s="201"/>
      <c r="MOC8" s="201"/>
      <c r="MOD8" s="201"/>
      <c r="MOE8" s="201"/>
      <c r="MOF8" s="201"/>
      <c r="MOG8" s="201"/>
      <c r="MOH8" s="201"/>
      <c r="MOI8" s="201"/>
      <c r="MOJ8" s="201"/>
      <c r="MOK8" s="201"/>
      <c r="MOL8" s="201"/>
      <c r="MOM8" s="201"/>
      <c r="MON8" s="201"/>
      <c r="MOO8" s="201"/>
      <c r="MOP8" s="201"/>
      <c r="MOQ8" s="201"/>
      <c r="MOR8" s="201"/>
      <c r="MOS8" s="201"/>
      <c r="MOT8" s="201"/>
      <c r="MOU8" s="201"/>
      <c r="MOV8" s="201"/>
      <c r="MOW8" s="201"/>
      <c r="MOX8" s="201"/>
      <c r="MOY8" s="201"/>
      <c r="MOZ8" s="201"/>
      <c r="MPA8" s="201"/>
      <c r="MPB8" s="201"/>
      <c r="MPC8" s="201"/>
      <c r="MPD8" s="201"/>
      <c r="MPE8" s="201"/>
      <c r="MPF8" s="201"/>
      <c r="MPG8" s="201"/>
      <c r="MPH8" s="201"/>
      <c r="MPI8" s="201"/>
      <c r="MPJ8" s="201"/>
      <c r="MPK8" s="201"/>
      <c r="MPL8" s="201"/>
      <c r="MPM8" s="201"/>
      <c r="MPN8" s="201"/>
      <c r="MPO8" s="201"/>
      <c r="MPP8" s="201"/>
      <c r="MPQ8" s="201"/>
      <c r="MPR8" s="201"/>
      <c r="MPS8" s="201"/>
      <c r="MPT8" s="201"/>
      <c r="MPU8" s="201"/>
      <c r="MPV8" s="201"/>
      <c r="MPW8" s="201"/>
      <c r="MPX8" s="201"/>
      <c r="MPY8" s="201"/>
      <c r="MPZ8" s="201"/>
      <c r="MQA8" s="201"/>
      <c r="MQB8" s="201"/>
      <c r="MQC8" s="201"/>
      <c r="MQD8" s="201"/>
      <c r="MQE8" s="201"/>
      <c r="MQF8" s="201"/>
      <c r="MQG8" s="201"/>
      <c r="MQH8" s="201"/>
      <c r="MQI8" s="201"/>
      <c r="MQJ8" s="201"/>
      <c r="MQK8" s="201"/>
      <c r="MQL8" s="201"/>
      <c r="MQM8" s="201"/>
      <c r="MQN8" s="201"/>
      <c r="MQO8" s="201"/>
      <c r="MQP8" s="201"/>
      <c r="MQQ8" s="201"/>
      <c r="MQR8" s="201"/>
      <c r="MQS8" s="201"/>
      <c r="MQT8" s="201"/>
      <c r="MQU8" s="201"/>
      <c r="MQV8" s="201"/>
      <c r="MQW8" s="201"/>
      <c r="MQX8" s="201"/>
      <c r="MQY8" s="201"/>
      <c r="MQZ8" s="201"/>
      <c r="MRA8" s="201"/>
      <c r="MRB8" s="201"/>
      <c r="MRC8" s="201"/>
      <c r="MRD8" s="201"/>
      <c r="MRE8" s="201"/>
      <c r="MRF8" s="201"/>
      <c r="MRG8" s="201"/>
      <c r="MRH8" s="201"/>
      <c r="MRI8" s="201"/>
      <c r="MRJ8" s="201"/>
      <c r="MRK8" s="201"/>
      <c r="MRL8" s="201"/>
      <c r="MRM8" s="201"/>
      <c r="MRN8" s="201"/>
      <c r="MRO8" s="201"/>
      <c r="MRP8" s="201"/>
      <c r="MRQ8" s="201"/>
      <c r="MRR8" s="201"/>
      <c r="MRS8" s="201"/>
      <c r="MRT8" s="201"/>
      <c r="MRU8" s="201"/>
      <c r="MRV8" s="201"/>
      <c r="MRW8" s="201"/>
      <c r="MRX8" s="201"/>
      <c r="MRY8" s="201"/>
      <c r="MRZ8" s="201"/>
      <c r="MSA8" s="201"/>
      <c r="MSB8" s="201"/>
      <c r="MSC8" s="201"/>
      <c r="MSD8" s="201"/>
      <c r="MSE8" s="201"/>
      <c r="MSF8" s="201"/>
      <c r="MSG8" s="201"/>
      <c r="MSH8" s="201"/>
      <c r="MSI8" s="201"/>
      <c r="MSJ8" s="201"/>
      <c r="MSK8" s="201"/>
      <c r="MSL8" s="201"/>
      <c r="MSM8" s="201"/>
      <c r="MSN8" s="201"/>
      <c r="MSO8" s="201"/>
      <c r="MSP8" s="201"/>
      <c r="MSQ8" s="201"/>
      <c r="MSR8" s="201"/>
      <c r="MSS8" s="201"/>
      <c r="MST8" s="201"/>
      <c r="MSU8" s="201"/>
      <c r="MSV8" s="201"/>
      <c r="MSW8" s="201"/>
      <c r="MSX8" s="201"/>
      <c r="MSY8" s="201"/>
      <c r="MSZ8" s="201"/>
      <c r="MTA8" s="201"/>
      <c r="MTB8" s="201"/>
      <c r="MTC8" s="201"/>
      <c r="MTD8" s="201"/>
      <c r="MTE8" s="201"/>
      <c r="MTF8" s="201"/>
      <c r="MTG8" s="201"/>
      <c r="MTH8" s="201"/>
      <c r="MTI8" s="201"/>
      <c r="MTJ8" s="201"/>
      <c r="MTK8" s="201"/>
      <c r="MTL8" s="201"/>
      <c r="MTM8" s="201"/>
      <c r="MTN8" s="201"/>
      <c r="MTO8" s="201"/>
      <c r="MTP8" s="201"/>
      <c r="MTQ8" s="201"/>
      <c r="MTR8" s="201"/>
      <c r="MTS8" s="201"/>
      <c r="MTT8" s="201"/>
      <c r="MTU8" s="201"/>
      <c r="MTV8" s="201"/>
      <c r="MTW8" s="201"/>
      <c r="MTX8" s="201"/>
      <c r="MTY8" s="201"/>
      <c r="MTZ8" s="201"/>
      <c r="MUA8" s="201"/>
      <c r="MUB8" s="201"/>
      <c r="MUC8" s="201"/>
      <c r="MUD8" s="201"/>
      <c r="MUE8" s="201"/>
      <c r="MUF8" s="201"/>
      <c r="MUG8" s="201"/>
      <c r="MUH8" s="201"/>
      <c r="MUI8" s="201"/>
      <c r="MUJ8" s="201"/>
      <c r="MUK8" s="201"/>
      <c r="MUL8" s="201"/>
      <c r="MUM8" s="201"/>
      <c r="MUN8" s="201"/>
      <c r="MUO8" s="201"/>
      <c r="MUP8" s="201"/>
      <c r="MUQ8" s="201"/>
      <c r="MUR8" s="201"/>
      <c r="MUS8" s="201"/>
      <c r="MUT8" s="201"/>
      <c r="MUU8" s="201"/>
      <c r="MUV8" s="201"/>
      <c r="MUW8" s="201"/>
      <c r="MUX8" s="201"/>
      <c r="MUY8" s="201"/>
      <c r="MUZ8" s="201"/>
      <c r="MVA8" s="201"/>
      <c r="MVB8" s="201"/>
      <c r="MVC8" s="201"/>
      <c r="MVD8" s="201"/>
      <c r="MVE8" s="201"/>
      <c r="MVF8" s="201"/>
      <c r="MVG8" s="201"/>
      <c r="MVH8" s="201"/>
      <c r="MVI8" s="201"/>
      <c r="MVJ8" s="201"/>
      <c r="MVK8" s="201"/>
      <c r="MVL8" s="201"/>
      <c r="MVM8" s="201"/>
      <c r="MVN8" s="201"/>
      <c r="MVO8" s="201"/>
      <c r="MVP8" s="201"/>
      <c r="MVQ8" s="201"/>
      <c r="MVR8" s="201"/>
      <c r="MVS8" s="201"/>
      <c r="MVT8" s="201"/>
      <c r="MVU8" s="201"/>
      <c r="MVV8" s="201"/>
      <c r="MVW8" s="201"/>
      <c r="MVX8" s="201"/>
      <c r="MVY8" s="201"/>
      <c r="MVZ8" s="201"/>
      <c r="MWA8" s="201"/>
      <c r="MWB8" s="201"/>
      <c r="MWC8" s="201"/>
      <c r="MWD8" s="201"/>
      <c r="MWE8" s="201"/>
      <c r="MWF8" s="201"/>
      <c r="MWG8" s="201"/>
      <c r="MWH8" s="201"/>
      <c r="MWI8" s="201"/>
      <c r="MWJ8" s="201"/>
      <c r="MWK8" s="201"/>
      <c r="MWL8" s="201"/>
      <c r="MWM8" s="201"/>
      <c r="MWN8" s="201"/>
      <c r="MWO8" s="201"/>
      <c r="MWP8" s="201"/>
      <c r="MWQ8" s="201"/>
      <c r="MWR8" s="201"/>
      <c r="MWS8" s="201"/>
      <c r="MWT8" s="201"/>
      <c r="MWU8" s="201"/>
      <c r="MWV8" s="201"/>
      <c r="MWW8" s="201"/>
      <c r="MWX8" s="201"/>
      <c r="MWY8" s="201"/>
      <c r="MWZ8" s="201"/>
      <c r="MXA8" s="201"/>
      <c r="MXB8" s="201"/>
      <c r="MXC8" s="201"/>
      <c r="MXD8" s="201"/>
      <c r="MXE8" s="201"/>
      <c r="MXF8" s="201"/>
      <c r="MXG8" s="201"/>
      <c r="MXH8" s="201"/>
      <c r="MXI8" s="201"/>
      <c r="MXJ8" s="201"/>
      <c r="MXK8" s="201"/>
      <c r="MXL8" s="201"/>
      <c r="MXM8" s="201"/>
      <c r="MXN8" s="201"/>
      <c r="MXO8" s="201"/>
      <c r="MXP8" s="201"/>
      <c r="MXQ8" s="201"/>
      <c r="MXR8" s="201"/>
      <c r="MXS8" s="201"/>
      <c r="MXT8" s="201"/>
      <c r="MXU8" s="201"/>
      <c r="MXV8" s="201"/>
      <c r="MXW8" s="201"/>
      <c r="MXX8" s="201"/>
      <c r="MXY8" s="201"/>
      <c r="MXZ8" s="201"/>
      <c r="MYA8" s="201"/>
      <c r="MYB8" s="201"/>
      <c r="MYC8" s="201"/>
      <c r="MYD8" s="201"/>
      <c r="MYE8" s="201"/>
      <c r="MYF8" s="201"/>
      <c r="MYG8" s="201"/>
      <c r="MYH8" s="201"/>
      <c r="MYI8" s="201"/>
      <c r="MYJ8" s="201"/>
      <c r="MYK8" s="201"/>
      <c r="MYL8" s="201"/>
      <c r="MYM8" s="201"/>
      <c r="MYN8" s="201"/>
      <c r="MYO8" s="201"/>
      <c r="MYP8" s="201"/>
      <c r="MYQ8" s="201"/>
      <c r="MYR8" s="201"/>
      <c r="MYS8" s="201"/>
      <c r="MYT8" s="201"/>
      <c r="MYU8" s="201"/>
      <c r="MYV8" s="201"/>
      <c r="MYW8" s="201"/>
      <c r="MYX8" s="201"/>
      <c r="MYY8" s="201"/>
      <c r="MYZ8" s="201"/>
      <c r="MZA8" s="201"/>
      <c r="MZB8" s="201"/>
      <c r="MZC8" s="201"/>
      <c r="MZD8" s="201"/>
      <c r="MZE8" s="201"/>
      <c r="MZF8" s="201"/>
      <c r="MZG8" s="201"/>
      <c r="MZH8" s="201"/>
      <c r="MZI8" s="201"/>
      <c r="MZJ8" s="201"/>
      <c r="MZK8" s="201"/>
      <c r="MZL8" s="201"/>
      <c r="MZM8" s="201"/>
      <c r="MZN8" s="201"/>
      <c r="MZO8" s="201"/>
      <c r="MZP8" s="201"/>
      <c r="MZQ8" s="201"/>
      <c r="MZR8" s="201"/>
      <c r="MZS8" s="201"/>
      <c r="MZT8" s="201"/>
      <c r="MZU8" s="201"/>
      <c r="MZV8" s="201"/>
      <c r="MZW8" s="201"/>
      <c r="MZX8" s="201"/>
      <c r="MZY8" s="201"/>
      <c r="MZZ8" s="201"/>
      <c r="NAA8" s="201"/>
      <c r="NAB8" s="201"/>
      <c r="NAC8" s="201"/>
      <c r="NAD8" s="201"/>
      <c r="NAE8" s="201"/>
      <c r="NAF8" s="201"/>
      <c r="NAG8" s="201"/>
      <c r="NAH8" s="201"/>
      <c r="NAI8" s="201"/>
      <c r="NAJ8" s="201"/>
      <c r="NAK8" s="201"/>
      <c r="NAL8" s="201"/>
      <c r="NAM8" s="201"/>
      <c r="NAN8" s="201"/>
      <c r="NAO8" s="201"/>
      <c r="NAP8" s="201"/>
      <c r="NAQ8" s="201"/>
      <c r="NAR8" s="201"/>
      <c r="NAS8" s="201"/>
      <c r="NAT8" s="201"/>
      <c r="NAU8" s="201"/>
      <c r="NAV8" s="201"/>
      <c r="NAW8" s="201"/>
      <c r="NAX8" s="201"/>
      <c r="NAY8" s="201"/>
      <c r="NAZ8" s="201"/>
      <c r="NBA8" s="201"/>
      <c r="NBB8" s="201"/>
      <c r="NBC8" s="201"/>
      <c r="NBD8" s="201"/>
      <c r="NBE8" s="201"/>
      <c r="NBF8" s="201"/>
      <c r="NBG8" s="201"/>
      <c r="NBH8" s="201"/>
      <c r="NBI8" s="201"/>
      <c r="NBJ8" s="201"/>
      <c r="NBK8" s="201"/>
      <c r="NBL8" s="201"/>
      <c r="NBM8" s="201"/>
      <c r="NBN8" s="201"/>
      <c r="NBO8" s="201"/>
      <c r="NBP8" s="201"/>
      <c r="NBQ8" s="201"/>
      <c r="NBR8" s="201"/>
      <c r="NBS8" s="201"/>
      <c r="NBT8" s="201"/>
      <c r="NBU8" s="201"/>
      <c r="NBV8" s="201"/>
      <c r="NBW8" s="201"/>
      <c r="NBX8" s="201"/>
      <c r="NBY8" s="201"/>
      <c r="NBZ8" s="201"/>
      <c r="NCA8" s="201"/>
      <c r="NCB8" s="201"/>
      <c r="NCC8" s="201"/>
      <c r="NCD8" s="201"/>
      <c r="NCE8" s="201"/>
      <c r="NCF8" s="201"/>
      <c r="NCG8" s="201"/>
      <c r="NCH8" s="201"/>
      <c r="NCI8" s="201"/>
      <c r="NCJ8" s="201"/>
      <c r="NCK8" s="201"/>
      <c r="NCL8" s="201"/>
      <c r="NCM8" s="201"/>
      <c r="NCN8" s="201"/>
      <c r="NCO8" s="201"/>
      <c r="NCP8" s="201"/>
      <c r="NCQ8" s="201"/>
      <c r="NCR8" s="201"/>
      <c r="NCS8" s="201"/>
      <c r="NCT8" s="201"/>
      <c r="NCU8" s="201"/>
      <c r="NCV8" s="201"/>
      <c r="NCW8" s="201"/>
      <c r="NCX8" s="201"/>
      <c r="NCY8" s="201"/>
      <c r="NCZ8" s="201"/>
      <c r="NDA8" s="201"/>
      <c r="NDB8" s="201"/>
      <c r="NDC8" s="201"/>
      <c r="NDD8" s="201"/>
      <c r="NDE8" s="201"/>
      <c r="NDF8" s="201"/>
      <c r="NDG8" s="201"/>
      <c r="NDH8" s="201"/>
      <c r="NDI8" s="201"/>
      <c r="NDJ8" s="201"/>
      <c r="NDK8" s="201"/>
      <c r="NDL8" s="201"/>
      <c r="NDM8" s="201"/>
      <c r="NDN8" s="201"/>
      <c r="NDO8" s="201"/>
      <c r="NDP8" s="201"/>
      <c r="NDQ8" s="201"/>
      <c r="NDR8" s="201"/>
      <c r="NDS8" s="201"/>
      <c r="NDT8" s="201"/>
      <c r="NDU8" s="201"/>
      <c r="NDV8" s="201"/>
      <c r="NDW8" s="201"/>
      <c r="NDX8" s="201"/>
      <c r="NDY8" s="201"/>
      <c r="NDZ8" s="201"/>
      <c r="NEA8" s="201"/>
      <c r="NEB8" s="201"/>
      <c r="NEC8" s="201"/>
      <c r="NED8" s="201"/>
      <c r="NEE8" s="201"/>
      <c r="NEF8" s="201"/>
      <c r="NEG8" s="201"/>
      <c r="NEH8" s="201"/>
      <c r="NEI8" s="201"/>
      <c r="NEJ8" s="201"/>
      <c r="NEK8" s="201"/>
      <c r="NEL8" s="201"/>
      <c r="NEM8" s="201"/>
      <c r="NEN8" s="201"/>
      <c r="NEO8" s="201"/>
      <c r="NEP8" s="201"/>
      <c r="NEQ8" s="201"/>
      <c r="NER8" s="201"/>
      <c r="NES8" s="201"/>
      <c r="NET8" s="201"/>
      <c r="NEU8" s="201"/>
      <c r="NEV8" s="201"/>
      <c r="NEW8" s="201"/>
      <c r="NEX8" s="201"/>
      <c r="NEY8" s="201"/>
      <c r="NEZ8" s="201"/>
      <c r="NFA8" s="201"/>
      <c r="NFB8" s="201"/>
      <c r="NFC8" s="201"/>
      <c r="NFD8" s="201"/>
      <c r="NFE8" s="201"/>
      <c r="NFF8" s="201"/>
      <c r="NFG8" s="201"/>
      <c r="NFH8" s="201"/>
      <c r="NFI8" s="201"/>
      <c r="NFJ8" s="201"/>
      <c r="NFK8" s="201"/>
      <c r="NFL8" s="201"/>
      <c r="NFM8" s="201"/>
      <c r="NFN8" s="201"/>
      <c r="NFO8" s="201"/>
      <c r="NFP8" s="201"/>
      <c r="NFQ8" s="201"/>
      <c r="NFR8" s="201"/>
      <c r="NFS8" s="201"/>
      <c r="NFT8" s="201"/>
      <c r="NFU8" s="201"/>
      <c r="NFV8" s="201"/>
      <c r="NFW8" s="201"/>
      <c r="NFX8" s="201"/>
      <c r="NFY8" s="201"/>
      <c r="NFZ8" s="201"/>
      <c r="NGA8" s="201"/>
      <c r="NGB8" s="201"/>
      <c r="NGC8" s="201"/>
      <c r="NGD8" s="201"/>
      <c r="NGE8" s="201"/>
      <c r="NGF8" s="201"/>
      <c r="NGG8" s="201"/>
      <c r="NGH8" s="201"/>
      <c r="NGI8" s="201"/>
      <c r="NGJ8" s="201"/>
      <c r="NGK8" s="201"/>
      <c r="NGL8" s="201"/>
      <c r="NGM8" s="201"/>
      <c r="NGN8" s="201"/>
      <c r="NGO8" s="201"/>
      <c r="NGP8" s="201"/>
      <c r="NGQ8" s="201"/>
      <c r="NGR8" s="201"/>
      <c r="NGS8" s="201"/>
      <c r="NGT8" s="201"/>
      <c r="NGU8" s="201"/>
      <c r="NGV8" s="201"/>
      <c r="NGW8" s="201"/>
      <c r="NGX8" s="201"/>
      <c r="NGY8" s="201"/>
      <c r="NGZ8" s="201"/>
      <c r="NHA8" s="201"/>
      <c r="NHB8" s="201"/>
      <c r="NHC8" s="201"/>
      <c r="NHD8" s="201"/>
      <c r="NHE8" s="201"/>
      <c r="NHF8" s="201"/>
      <c r="NHG8" s="201"/>
      <c r="NHH8" s="201"/>
      <c r="NHI8" s="201"/>
      <c r="NHJ8" s="201"/>
      <c r="NHK8" s="201"/>
      <c r="NHL8" s="201"/>
      <c r="NHM8" s="201"/>
      <c r="NHN8" s="201"/>
      <c r="NHO8" s="201"/>
      <c r="NHP8" s="201"/>
      <c r="NHQ8" s="201"/>
      <c r="NHR8" s="201"/>
      <c r="NHS8" s="201"/>
      <c r="NHT8" s="201"/>
      <c r="NHU8" s="201"/>
      <c r="NHV8" s="201"/>
      <c r="NHW8" s="201"/>
      <c r="NHX8" s="201"/>
      <c r="NHY8" s="201"/>
      <c r="NHZ8" s="201"/>
      <c r="NIA8" s="201"/>
      <c r="NIB8" s="201"/>
      <c r="NIC8" s="201"/>
      <c r="NID8" s="201"/>
      <c r="NIE8" s="201"/>
      <c r="NIF8" s="201"/>
      <c r="NIG8" s="201"/>
      <c r="NIH8" s="201"/>
      <c r="NII8" s="201"/>
      <c r="NIJ8" s="201"/>
      <c r="NIK8" s="201"/>
      <c r="NIL8" s="201"/>
      <c r="NIM8" s="201"/>
      <c r="NIN8" s="201"/>
      <c r="NIO8" s="201"/>
      <c r="NIP8" s="201"/>
      <c r="NIQ8" s="201"/>
      <c r="NIR8" s="201"/>
      <c r="NIS8" s="201"/>
      <c r="NIT8" s="201"/>
      <c r="NIU8" s="201"/>
      <c r="NIV8" s="201"/>
      <c r="NIW8" s="201"/>
      <c r="NIX8" s="201"/>
      <c r="NIY8" s="201"/>
      <c r="NIZ8" s="201"/>
      <c r="NJA8" s="201"/>
      <c r="NJB8" s="201"/>
      <c r="NJC8" s="201"/>
      <c r="NJD8" s="201"/>
      <c r="NJE8" s="201"/>
      <c r="NJF8" s="201"/>
      <c r="NJG8" s="201"/>
      <c r="NJH8" s="201"/>
      <c r="NJI8" s="201"/>
      <c r="NJJ8" s="201"/>
      <c r="NJK8" s="201"/>
      <c r="NJL8" s="201"/>
      <c r="NJM8" s="201"/>
      <c r="NJN8" s="201"/>
      <c r="NJO8" s="201"/>
      <c r="NJP8" s="201"/>
      <c r="NJQ8" s="201"/>
      <c r="NJR8" s="201"/>
      <c r="NJS8" s="201"/>
      <c r="NJT8" s="201"/>
      <c r="NJU8" s="201"/>
      <c r="NJV8" s="201"/>
      <c r="NJW8" s="201"/>
      <c r="NJX8" s="201"/>
      <c r="NJY8" s="201"/>
      <c r="NJZ8" s="201"/>
      <c r="NKA8" s="201"/>
      <c r="NKB8" s="201"/>
      <c r="NKC8" s="201"/>
      <c r="NKD8" s="201"/>
      <c r="NKE8" s="201"/>
      <c r="NKF8" s="201"/>
      <c r="NKG8" s="201"/>
      <c r="NKH8" s="201"/>
      <c r="NKI8" s="201"/>
      <c r="NKJ8" s="201"/>
      <c r="NKK8" s="201"/>
      <c r="NKL8" s="201"/>
      <c r="NKM8" s="201"/>
      <c r="NKN8" s="201"/>
      <c r="NKO8" s="201"/>
      <c r="NKP8" s="201"/>
      <c r="NKQ8" s="201"/>
      <c r="NKR8" s="201"/>
      <c r="NKS8" s="201"/>
      <c r="NKT8" s="201"/>
      <c r="NKU8" s="201"/>
      <c r="NKV8" s="201"/>
      <c r="NKW8" s="201"/>
      <c r="NKX8" s="201"/>
      <c r="NKY8" s="201"/>
      <c r="NKZ8" s="201"/>
      <c r="NLA8" s="201"/>
      <c r="NLB8" s="201"/>
      <c r="NLC8" s="201"/>
      <c r="NLD8" s="201"/>
      <c r="NLE8" s="201"/>
      <c r="NLF8" s="201"/>
      <c r="NLG8" s="201"/>
      <c r="NLH8" s="201"/>
      <c r="NLI8" s="201"/>
      <c r="NLJ8" s="201"/>
      <c r="NLK8" s="201"/>
      <c r="NLL8" s="201"/>
      <c r="NLM8" s="201"/>
      <c r="NLN8" s="201"/>
      <c r="NLO8" s="201"/>
      <c r="NLP8" s="201"/>
      <c r="NLQ8" s="201"/>
      <c r="NLR8" s="201"/>
      <c r="NLS8" s="201"/>
      <c r="NLT8" s="201"/>
      <c r="NLU8" s="201"/>
      <c r="NLV8" s="201"/>
      <c r="NLW8" s="201"/>
      <c r="NLX8" s="201"/>
      <c r="NLY8" s="201"/>
      <c r="NLZ8" s="201"/>
      <c r="NMA8" s="201"/>
      <c r="NMB8" s="201"/>
      <c r="NMC8" s="201"/>
      <c r="NMD8" s="201"/>
      <c r="NME8" s="201"/>
      <c r="NMF8" s="201"/>
      <c r="NMG8" s="201"/>
      <c r="NMH8" s="201"/>
      <c r="NMI8" s="201"/>
      <c r="NMJ8" s="201"/>
      <c r="NMK8" s="201"/>
      <c r="NML8" s="201"/>
      <c r="NMM8" s="201"/>
      <c r="NMN8" s="201"/>
      <c r="NMO8" s="201"/>
      <c r="NMP8" s="201"/>
      <c r="NMQ8" s="201"/>
      <c r="NMR8" s="201"/>
      <c r="NMS8" s="201"/>
      <c r="NMT8" s="201"/>
      <c r="NMU8" s="201"/>
      <c r="NMV8" s="201"/>
      <c r="NMW8" s="201"/>
      <c r="NMX8" s="201"/>
      <c r="NMY8" s="201"/>
      <c r="NMZ8" s="201"/>
      <c r="NNA8" s="201"/>
      <c r="NNB8" s="201"/>
      <c r="NNC8" s="201"/>
      <c r="NND8" s="201"/>
      <c r="NNE8" s="201"/>
      <c r="NNF8" s="201"/>
      <c r="NNG8" s="201"/>
      <c r="NNH8" s="201"/>
      <c r="NNI8" s="201"/>
      <c r="NNJ8" s="201"/>
      <c r="NNK8" s="201"/>
      <c r="NNL8" s="201"/>
      <c r="NNM8" s="201"/>
      <c r="NNN8" s="201"/>
      <c r="NNO8" s="201"/>
      <c r="NNP8" s="201"/>
      <c r="NNQ8" s="201"/>
      <c r="NNR8" s="201"/>
      <c r="NNS8" s="201"/>
      <c r="NNT8" s="201"/>
      <c r="NNU8" s="201"/>
      <c r="NNV8" s="201"/>
      <c r="NNW8" s="201"/>
      <c r="NNX8" s="201"/>
      <c r="NNY8" s="201"/>
      <c r="NNZ8" s="201"/>
      <c r="NOA8" s="201"/>
      <c r="NOB8" s="201"/>
      <c r="NOC8" s="201"/>
      <c r="NOD8" s="201"/>
      <c r="NOE8" s="201"/>
      <c r="NOF8" s="201"/>
      <c r="NOG8" s="201"/>
      <c r="NOH8" s="201"/>
      <c r="NOI8" s="201"/>
      <c r="NOJ8" s="201"/>
      <c r="NOK8" s="201"/>
      <c r="NOL8" s="201"/>
      <c r="NOM8" s="201"/>
      <c r="NON8" s="201"/>
      <c r="NOO8" s="201"/>
      <c r="NOP8" s="201"/>
      <c r="NOQ8" s="201"/>
      <c r="NOR8" s="201"/>
      <c r="NOS8" s="201"/>
      <c r="NOT8" s="201"/>
      <c r="NOU8" s="201"/>
      <c r="NOV8" s="201"/>
      <c r="NOW8" s="201"/>
      <c r="NOX8" s="201"/>
      <c r="NOY8" s="201"/>
      <c r="NOZ8" s="201"/>
      <c r="NPA8" s="201"/>
      <c r="NPB8" s="201"/>
      <c r="NPC8" s="201"/>
      <c r="NPD8" s="201"/>
      <c r="NPE8" s="201"/>
      <c r="NPF8" s="201"/>
      <c r="NPG8" s="201"/>
      <c r="NPH8" s="201"/>
      <c r="NPI8" s="201"/>
      <c r="NPJ8" s="201"/>
      <c r="NPK8" s="201"/>
      <c r="NPL8" s="201"/>
      <c r="NPM8" s="201"/>
      <c r="NPN8" s="201"/>
      <c r="NPO8" s="201"/>
      <c r="NPP8" s="201"/>
      <c r="NPQ8" s="201"/>
      <c r="NPR8" s="201"/>
      <c r="NPS8" s="201"/>
      <c r="NPT8" s="201"/>
      <c r="NPU8" s="201"/>
      <c r="NPV8" s="201"/>
      <c r="NPW8" s="201"/>
      <c r="NPX8" s="201"/>
      <c r="NPY8" s="201"/>
      <c r="NPZ8" s="201"/>
      <c r="NQA8" s="201"/>
      <c r="NQB8" s="201"/>
      <c r="NQC8" s="201"/>
      <c r="NQD8" s="201"/>
      <c r="NQE8" s="201"/>
      <c r="NQF8" s="201"/>
      <c r="NQG8" s="201"/>
      <c r="NQH8" s="201"/>
      <c r="NQI8" s="201"/>
      <c r="NQJ8" s="201"/>
      <c r="NQK8" s="201"/>
      <c r="NQL8" s="201"/>
      <c r="NQM8" s="201"/>
      <c r="NQN8" s="201"/>
      <c r="NQO8" s="201"/>
      <c r="NQP8" s="201"/>
      <c r="NQQ8" s="201"/>
      <c r="NQR8" s="201"/>
      <c r="NQS8" s="201"/>
      <c r="NQT8" s="201"/>
      <c r="NQU8" s="201"/>
      <c r="NQV8" s="201"/>
      <c r="NQW8" s="201"/>
      <c r="NQX8" s="201"/>
      <c r="NQY8" s="201"/>
      <c r="NQZ8" s="201"/>
      <c r="NRA8" s="201"/>
      <c r="NRB8" s="201"/>
      <c r="NRC8" s="201"/>
      <c r="NRD8" s="201"/>
      <c r="NRE8" s="201"/>
      <c r="NRF8" s="201"/>
      <c r="NRG8" s="201"/>
      <c r="NRH8" s="201"/>
      <c r="NRI8" s="201"/>
      <c r="NRJ8" s="201"/>
      <c r="NRK8" s="201"/>
      <c r="NRL8" s="201"/>
      <c r="NRM8" s="201"/>
      <c r="NRN8" s="201"/>
      <c r="NRO8" s="201"/>
      <c r="NRP8" s="201"/>
      <c r="NRQ8" s="201"/>
      <c r="NRR8" s="201"/>
      <c r="NRS8" s="201"/>
      <c r="NRT8" s="201"/>
      <c r="NRU8" s="201"/>
      <c r="NRV8" s="201"/>
      <c r="NRW8" s="201"/>
      <c r="NRX8" s="201"/>
      <c r="NRY8" s="201"/>
      <c r="NRZ8" s="201"/>
      <c r="NSA8" s="201"/>
      <c r="NSB8" s="201"/>
      <c r="NSC8" s="201"/>
      <c r="NSD8" s="201"/>
      <c r="NSE8" s="201"/>
      <c r="NSF8" s="201"/>
      <c r="NSG8" s="201"/>
      <c r="NSH8" s="201"/>
      <c r="NSI8" s="201"/>
      <c r="NSJ8" s="201"/>
      <c r="NSK8" s="201"/>
      <c r="NSL8" s="201"/>
      <c r="NSM8" s="201"/>
      <c r="NSN8" s="201"/>
      <c r="NSO8" s="201"/>
      <c r="NSP8" s="201"/>
      <c r="NSQ8" s="201"/>
      <c r="NSR8" s="201"/>
      <c r="NSS8" s="201"/>
      <c r="NST8" s="201"/>
      <c r="NSU8" s="201"/>
      <c r="NSV8" s="201"/>
      <c r="NSW8" s="201"/>
      <c r="NSX8" s="201"/>
      <c r="NSY8" s="201"/>
      <c r="NSZ8" s="201"/>
      <c r="NTA8" s="201"/>
      <c r="NTB8" s="201"/>
      <c r="NTC8" s="201"/>
      <c r="NTD8" s="201"/>
      <c r="NTE8" s="201"/>
      <c r="NTF8" s="201"/>
      <c r="NTG8" s="201"/>
      <c r="NTH8" s="201"/>
      <c r="NTI8" s="201"/>
      <c r="NTJ8" s="201"/>
      <c r="NTK8" s="201"/>
      <c r="NTL8" s="201"/>
      <c r="NTM8" s="201"/>
      <c r="NTN8" s="201"/>
      <c r="NTO8" s="201"/>
      <c r="NTP8" s="201"/>
      <c r="NTQ8" s="201"/>
      <c r="NTR8" s="201"/>
      <c r="NTS8" s="201"/>
      <c r="NTT8" s="201"/>
      <c r="NTU8" s="201"/>
      <c r="NTV8" s="201"/>
      <c r="NTW8" s="201"/>
      <c r="NTX8" s="201"/>
      <c r="NTY8" s="201"/>
      <c r="NTZ8" s="201"/>
      <c r="NUA8" s="201"/>
      <c r="NUB8" s="201"/>
      <c r="NUC8" s="201"/>
      <c r="NUD8" s="201"/>
      <c r="NUE8" s="201"/>
      <c r="NUF8" s="201"/>
      <c r="NUG8" s="201"/>
      <c r="NUH8" s="201"/>
      <c r="NUI8" s="201"/>
      <c r="NUJ8" s="201"/>
      <c r="NUK8" s="201"/>
      <c r="NUL8" s="201"/>
      <c r="NUM8" s="201"/>
      <c r="NUN8" s="201"/>
      <c r="NUO8" s="201"/>
      <c r="NUP8" s="201"/>
      <c r="NUQ8" s="201"/>
      <c r="NUR8" s="201"/>
      <c r="NUS8" s="201"/>
      <c r="NUT8" s="201"/>
      <c r="NUU8" s="201"/>
      <c r="NUV8" s="201"/>
      <c r="NUW8" s="201"/>
      <c r="NUX8" s="201"/>
      <c r="NUY8" s="201"/>
      <c r="NUZ8" s="201"/>
      <c r="NVA8" s="201"/>
      <c r="NVB8" s="201"/>
      <c r="NVC8" s="201"/>
      <c r="NVD8" s="201"/>
      <c r="NVE8" s="201"/>
      <c r="NVF8" s="201"/>
      <c r="NVG8" s="201"/>
      <c r="NVH8" s="201"/>
      <c r="NVI8" s="201"/>
      <c r="NVJ8" s="201"/>
      <c r="NVK8" s="201"/>
      <c r="NVL8" s="201"/>
      <c r="NVM8" s="201"/>
      <c r="NVN8" s="201"/>
      <c r="NVO8" s="201"/>
      <c r="NVP8" s="201"/>
      <c r="NVQ8" s="201"/>
      <c r="NVR8" s="201"/>
      <c r="NVS8" s="201"/>
      <c r="NVT8" s="201"/>
      <c r="NVU8" s="201"/>
      <c r="NVV8" s="201"/>
      <c r="NVW8" s="201"/>
      <c r="NVX8" s="201"/>
      <c r="NVY8" s="201"/>
      <c r="NVZ8" s="201"/>
      <c r="NWA8" s="201"/>
      <c r="NWB8" s="201"/>
      <c r="NWC8" s="201"/>
      <c r="NWD8" s="201"/>
      <c r="NWE8" s="201"/>
      <c r="NWF8" s="201"/>
      <c r="NWG8" s="201"/>
      <c r="NWH8" s="201"/>
      <c r="NWI8" s="201"/>
      <c r="NWJ8" s="201"/>
      <c r="NWK8" s="201"/>
      <c r="NWL8" s="201"/>
      <c r="NWM8" s="201"/>
      <c r="NWN8" s="201"/>
      <c r="NWO8" s="201"/>
      <c r="NWP8" s="201"/>
      <c r="NWQ8" s="201"/>
      <c r="NWR8" s="201"/>
      <c r="NWS8" s="201"/>
      <c r="NWT8" s="201"/>
      <c r="NWU8" s="201"/>
      <c r="NWV8" s="201"/>
      <c r="NWW8" s="201"/>
      <c r="NWX8" s="201"/>
      <c r="NWY8" s="201"/>
      <c r="NWZ8" s="201"/>
      <c r="NXA8" s="201"/>
      <c r="NXB8" s="201"/>
      <c r="NXC8" s="201"/>
      <c r="NXD8" s="201"/>
      <c r="NXE8" s="201"/>
      <c r="NXF8" s="201"/>
      <c r="NXG8" s="201"/>
      <c r="NXH8" s="201"/>
      <c r="NXI8" s="201"/>
      <c r="NXJ8" s="201"/>
      <c r="NXK8" s="201"/>
      <c r="NXL8" s="201"/>
      <c r="NXM8" s="201"/>
      <c r="NXN8" s="201"/>
      <c r="NXO8" s="201"/>
      <c r="NXP8" s="201"/>
      <c r="NXQ8" s="201"/>
      <c r="NXR8" s="201"/>
      <c r="NXS8" s="201"/>
      <c r="NXT8" s="201"/>
      <c r="NXU8" s="201"/>
      <c r="NXV8" s="201"/>
      <c r="NXW8" s="201"/>
      <c r="NXX8" s="201"/>
      <c r="NXY8" s="201"/>
      <c r="NXZ8" s="201"/>
      <c r="NYA8" s="201"/>
      <c r="NYB8" s="201"/>
      <c r="NYC8" s="201"/>
      <c r="NYD8" s="201"/>
      <c r="NYE8" s="201"/>
      <c r="NYF8" s="201"/>
      <c r="NYG8" s="201"/>
      <c r="NYH8" s="201"/>
      <c r="NYI8" s="201"/>
      <c r="NYJ8" s="201"/>
      <c r="NYK8" s="201"/>
      <c r="NYL8" s="201"/>
      <c r="NYM8" s="201"/>
      <c r="NYN8" s="201"/>
      <c r="NYO8" s="201"/>
      <c r="NYP8" s="201"/>
      <c r="NYQ8" s="201"/>
      <c r="NYR8" s="201"/>
      <c r="NYS8" s="201"/>
      <c r="NYT8" s="201"/>
      <c r="NYU8" s="201"/>
      <c r="NYV8" s="201"/>
      <c r="NYW8" s="201"/>
      <c r="NYX8" s="201"/>
      <c r="NYY8" s="201"/>
      <c r="NYZ8" s="201"/>
      <c r="NZA8" s="201"/>
      <c r="NZB8" s="201"/>
      <c r="NZC8" s="201"/>
      <c r="NZD8" s="201"/>
      <c r="NZE8" s="201"/>
      <c r="NZF8" s="201"/>
      <c r="NZG8" s="201"/>
      <c r="NZH8" s="201"/>
      <c r="NZI8" s="201"/>
      <c r="NZJ8" s="201"/>
      <c r="NZK8" s="201"/>
      <c r="NZL8" s="201"/>
      <c r="NZM8" s="201"/>
      <c r="NZN8" s="201"/>
      <c r="NZO8" s="201"/>
      <c r="NZP8" s="201"/>
      <c r="NZQ8" s="201"/>
      <c r="NZR8" s="201"/>
      <c r="NZS8" s="201"/>
      <c r="NZT8" s="201"/>
      <c r="NZU8" s="201"/>
      <c r="NZV8" s="201"/>
      <c r="NZW8" s="201"/>
      <c r="NZX8" s="201"/>
      <c r="NZY8" s="201"/>
      <c r="NZZ8" s="201"/>
      <c r="OAA8" s="201"/>
      <c r="OAB8" s="201"/>
      <c r="OAC8" s="201"/>
      <c r="OAD8" s="201"/>
      <c r="OAE8" s="201"/>
      <c r="OAF8" s="201"/>
      <c r="OAG8" s="201"/>
      <c r="OAH8" s="201"/>
      <c r="OAI8" s="201"/>
      <c r="OAJ8" s="201"/>
      <c r="OAK8" s="201"/>
      <c r="OAL8" s="201"/>
      <c r="OAM8" s="201"/>
      <c r="OAN8" s="201"/>
      <c r="OAO8" s="201"/>
      <c r="OAP8" s="201"/>
      <c r="OAQ8" s="201"/>
      <c r="OAR8" s="201"/>
      <c r="OAS8" s="201"/>
      <c r="OAT8" s="201"/>
      <c r="OAU8" s="201"/>
      <c r="OAV8" s="201"/>
      <c r="OAW8" s="201"/>
      <c r="OAX8" s="201"/>
      <c r="OAY8" s="201"/>
      <c r="OAZ8" s="201"/>
      <c r="OBA8" s="201"/>
      <c r="OBB8" s="201"/>
      <c r="OBC8" s="201"/>
      <c r="OBD8" s="201"/>
      <c r="OBE8" s="201"/>
      <c r="OBF8" s="201"/>
      <c r="OBG8" s="201"/>
      <c r="OBH8" s="201"/>
      <c r="OBI8" s="201"/>
      <c r="OBJ8" s="201"/>
      <c r="OBK8" s="201"/>
      <c r="OBL8" s="201"/>
      <c r="OBM8" s="201"/>
      <c r="OBN8" s="201"/>
      <c r="OBO8" s="201"/>
      <c r="OBP8" s="201"/>
      <c r="OBQ8" s="201"/>
      <c r="OBR8" s="201"/>
      <c r="OBS8" s="201"/>
      <c r="OBT8" s="201"/>
      <c r="OBU8" s="201"/>
      <c r="OBV8" s="201"/>
      <c r="OBW8" s="201"/>
      <c r="OBX8" s="201"/>
      <c r="OBY8" s="201"/>
      <c r="OBZ8" s="201"/>
      <c r="OCA8" s="201"/>
      <c r="OCB8" s="201"/>
      <c r="OCC8" s="201"/>
      <c r="OCD8" s="201"/>
      <c r="OCE8" s="201"/>
      <c r="OCF8" s="201"/>
      <c r="OCG8" s="201"/>
      <c r="OCH8" s="201"/>
      <c r="OCI8" s="201"/>
      <c r="OCJ8" s="201"/>
      <c r="OCK8" s="201"/>
      <c r="OCL8" s="201"/>
      <c r="OCM8" s="201"/>
      <c r="OCN8" s="201"/>
      <c r="OCO8" s="201"/>
      <c r="OCP8" s="201"/>
      <c r="OCQ8" s="201"/>
      <c r="OCR8" s="201"/>
      <c r="OCS8" s="201"/>
      <c r="OCT8" s="201"/>
      <c r="OCU8" s="201"/>
      <c r="OCV8" s="201"/>
      <c r="OCW8" s="201"/>
      <c r="OCX8" s="201"/>
      <c r="OCY8" s="201"/>
      <c r="OCZ8" s="201"/>
      <c r="ODA8" s="201"/>
      <c r="ODB8" s="201"/>
      <c r="ODC8" s="201"/>
      <c r="ODD8" s="201"/>
      <c r="ODE8" s="201"/>
      <c r="ODF8" s="201"/>
      <c r="ODG8" s="201"/>
      <c r="ODH8" s="201"/>
      <c r="ODI8" s="201"/>
      <c r="ODJ8" s="201"/>
      <c r="ODK8" s="201"/>
      <c r="ODL8" s="201"/>
      <c r="ODM8" s="201"/>
      <c r="ODN8" s="201"/>
      <c r="ODO8" s="201"/>
      <c r="ODP8" s="201"/>
      <c r="ODQ8" s="201"/>
      <c r="ODR8" s="201"/>
      <c r="ODS8" s="201"/>
      <c r="ODT8" s="201"/>
      <c r="ODU8" s="201"/>
      <c r="ODV8" s="201"/>
      <c r="ODW8" s="201"/>
      <c r="ODX8" s="201"/>
      <c r="ODY8" s="201"/>
      <c r="ODZ8" s="201"/>
      <c r="OEA8" s="201"/>
      <c r="OEB8" s="201"/>
      <c r="OEC8" s="201"/>
      <c r="OED8" s="201"/>
      <c r="OEE8" s="201"/>
      <c r="OEF8" s="201"/>
      <c r="OEG8" s="201"/>
      <c r="OEH8" s="201"/>
      <c r="OEI8" s="201"/>
      <c r="OEJ8" s="201"/>
      <c r="OEK8" s="201"/>
      <c r="OEL8" s="201"/>
      <c r="OEM8" s="201"/>
      <c r="OEN8" s="201"/>
      <c r="OEO8" s="201"/>
      <c r="OEP8" s="201"/>
      <c r="OEQ8" s="201"/>
      <c r="OER8" s="201"/>
      <c r="OES8" s="201"/>
      <c r="OET8" s="201"/>
      <c r="OEU8" s="201"/>
      <c r="OEV8" s="201"/>
      <c r="OEW8" s="201"/>
      <c r="OEX8" s="201"/>
      <c r="OEY8" s="201"/>
      <c r="OEZ8" s="201"/>
      <c r="OFA8" s="201"/>
      <c r="OFB8" s="201"/>
      <c r="OFC8" s="201"/>
      <c r="OFD8" s="201"/>
      <c r="OFE8" s="201"/>
      <c r="OFF8" s="201"/>
      <c r="OFG8" s="201"/>
      <c r="OFH8" s="201"/>
      <c r="OFI8" s="201"/>
      <c r="OFJ8" s="201"/>
      <c r="OFK8" s="201"/>
      <c r="OFL8" s="201"/>
      <c r="OFM8" s="201"/>
      <c r="OFN8" s="201"/>
      <c r="OFO8" s="201"/>
      <c r="OFP8" s="201"/>
      <c r="OFQ8" s="201"/>
      <c r="OFR8" s="201"/>
      <c r="OFS8" s="201"/>
      <c r="OFT8" s="201"/>
      <c r="OFU8" s="201"/>
      <c r="OFV8" s="201"/>
      <c r="OFW8" s="201"/>
      <c r="OFX8" s="201"/>
      <c r="OFY8" s="201"/>
      <c r="OFZ8" s="201"/>
      <c r="OGA8" s="201"/>
      <c r="OGB8" s="201"/>
      <c r="OGC8" s="201"/>
      <c r="OGD8" s="201"/>
      <c r="OGE8" s="201"/>
      <c r="OGF8" s="201"/>
      <c r="OGG8" s="201"/>
      <c r="OGH8" s="201"/>
      <c r="OGI8" s="201"/>
      <c r="OGJ8" s="201"/>
      <c r="OGK8" s="201"/>
      <c r="OGL8" s="201"/>
      <c r="OGM8" s="201"/>
      <c r="OGN8" s="201"/>
      <c r="OGO8" s="201"/>
      <c r="OGP8" s="201"/>
      <c r="OGQ8" s="201"/>
      <c r="OGR8" s="201"/>
      <c r="OGS8" s="201"/>
      <c r="OGT8" s="201"/>
      <c r="OGU8" s="201"/>
      <c r="OGV8" s="201"/>
      <c r="OGW8" s="201"/>
      <c r="OGX8" s="201"/>
      <c r="OGY8" s="201"/>
      <c r="OGZ8" s="201"/>
      <c r="OHA8" s="201"/>
      <c r="OHB8" s="201"/>
      <c r="OHC8" s="201"/>
      <c r="OHD8" s="201"/>
      <c r="OHE8" s="201"/>
      <c r="OHF8" s="201"/>
      <c r="OHG8" s="201"/>
      <c r="OHH8" s="201"/>
      <c r="OHI8" s="201"/>
      <c r="OHJ8" s="201"/>
      <c r="OHK8" s="201"/>
      <c r="OHL8" s="201"/>
      <c r="OHM8" s="201"/>
      <c r="OHN8" s="201"/>
      <c r="OHO8" s="201"/>
      <c r="OHP8" s="201"/>
      <c r="OHQ8" s="201"/>
      <c r="OHR8" s="201"/>
      <c r="OHS8" s="201"/>
      <c r="OHT8" s="201"/>
      <c r="OHU8" s="201"/>
      <c r="OHV8" s="201"/>
      <c r="OHW8" s="201"/>
      <c r="OHX8" s="201"/>
      <c r="OHY8" s="201"/>
      <c r="OHZ8" s="201"/>
      <c r="OIA8" s="201"/>
      <c r="OIB8" s="201"/>
      <c r="OIC8" s="201"/>
      <c r="OID8" s="201"/>
      <c r="OIE8" s="201"/>
      <c r="OIF8" s="201"/>
      <c r="OIG8" s="201"/>
      <c r="OIH8" s="201"/>
      <c r="OII8" s="201"/>
      <c r="OIJ8" s="201"/>
      <c r="OIK8" s="201"/>
      <c r="OIL8" s="201"/>
      <c r="OIM8" s="201"/>
      <c r="OIN8" s="201"/>
      <c r="OIO8" s="201"/>
      <c r="OIP8" s="201"/>
      <c r="OIQ8" s="201"/>
      <c r="OIR8" s="201"/>
      <c r="OIS8" s="201"/>
      <c r="OIT8" s="201"/>
      <c r="OIU8" s="201"/>
      <c r="OIV8" s="201"/>
      <c r="OIW8" s="201"/>
      <c r="OIX8" s="201"/>
      <c r="OIY8" s="201"/>
      <c r="OIZ8" s="201"/>
      <c r="OJA8" s="201"/>
      <c r="OJB8" s="201"/>
      <c r="OJC8" s="201"/>
      <c r="OJD8" s="201"/>
      <c r="OJE8" s="201"/>
      <c r="OJF8" s="201"/>
      <c r="OJG8" s="201"/>
      <c r="OJH8" s="201"/>
      <c r="OJI8" s="201"/>
      <c r="OJJ8" s="201"/>
      <c r="OJK8" s="201"/>
      <c r="OJL8" s="201"/>
      <c r="OJM8" s="201"/>
      <c r="OJN8" s="201"/>
      <c r="OJO8" s="201"/>
      <c r="OJP8" s="201"/>
      <c r="OJQ8" s="201"/>
      <c r="OJR8" s="201"/>
      <c r="OJS8" s="201"/>
      <c r="OJT8" s="201"/>
      <c r="OJU8" s="201"/>
      <c r="OJV8" s="201"/>
      <c r="OJW8" s="201"/>
      <c r="OJX8" s="201"/>
      <c r="OJY8" s="201"/>
      <c r="OJZ8" s="201"/>
      <c r="OKA8" s="201"/>
      <c r="OKB8" s="201"/>
      <c r="OKC8" s="201"/>
      <c r="OKD8" s="201"/>
      <c r="OKE8" s="201"/>
      <c r="OKF8" s="201"/>
      <c r="OKG8" s="201"/>
      <c r="OKH8" s="201"/>
      <c r="OKI8" s="201"/>
      <c r="OKJ8" s="201"/>
      <c r="OKK8" s="201"/>
      <c r="OKL8" s="201"/>
      <c r="OKM8" s="201"/>
      <c r="OKN8" s="201"/>
      <c r="OKO8" s="201"/>
      <c r="OKP8" s="201"/>
      <c r="OKQ8" s="201"/>
      <c r="OKR8" s="201"/>
      <c r="OKS8" s="201"/>
      <c r="OKT8" s="201"/>
      <c r="OKU8" s="201"/>
      <c r="OKV8" s="201"/>
      <c r="OKW8" s="201"/>
      <c r="OKX8" s="201"/>
      <c r="OKY8" s="201"/>
      <c r="OKZ8" s="201"/>
      <c r="OLA8" s="201"/>
      <c r="OLB8" s="201"/>
      <c r="OLC8" s="201"/>
      <c r="OLD8" s="201"/>
      <c r="OLE8" s="201"/>
      <c r="OLF8" s="201"/>
      <c r="OLG8" s="201"/>
      <c r="OLH8" s="201"/>
      <c r="OLI8" s="201"/>
      <c r="OLJ8" s="201"/>
      <c r="OLK8" s="201"/>
      <c r="OLL8" s="201"/>
      <c r="OLM8" s="201"/>
      <c r="OLN8" s="201"/>
      <c r="OLO8" s="201"/>
      <c r="OLP8" s="201"/>
      <c r="OLQ8" s="201"/>
      <c r="OLR8" s="201"/>
      <c r="OLS8" s="201"/>
      <c r="OLT8" s="201"/>
      <c r="OLU8" s="201"/>
      <c r="OLV8" s="201"/>
      <c r="OLW8" s="201"/>
      <c r="OLX8" s="201"/>
      <c r="OLY8" s="201"/>
      <c r="OLZ8" s="201"/>
      <c r="OMA8" s="201"/>
      <c r="OMB8" s="201"/>
      <c r="OMC8" s="201"/>
      <c r="OMD8" s="201"/>
      <c r="OME8" s="201"/>
      <c r="OMF8" s="201"/>
      <c r="OMG8" s="201"/>
      <c r="OMH8" s="201"/>
      <c r="OMI8" s="201"/>
      <c r="OMJ8" s="201"/>
      <c r="OMK8" s="201"/>
      <c r="OML8" s="201"/>
      <c r="OMM8" s="201"/>
      <c r="OMN8" s="201"/>
      <c r="OMO8" s="201"/>
      <c r="OMP8" s="201"/>
      <c r="OMQ8" s="201"/>
      <c r="OMR8" s="201"/>
      <c r="OMS8" s="201"/>
      <c r="OMT8" s="201"/>
      <c r="OMU8" s="201"/>
      <c r="OMV8" s="201"/>
      <c r="OMW8" s="201"/>
      <c r="OMX8" s="201"/>
      <c r="OMY8" s="201"/>
      <c r="OMZ8" s="201"/>
      <c r="ONA8" s="201"/>
      <c r="ONB8" s="201"/>
      <c r="ONC8" s="201"/>
      <c r="OND8" s="201"/>
      <c r="ONE8" s="201"/>
      <c r="ONF8" s="201"/>
      <c r="ONG8" s="201"/>
      <c r="ONH8" s="201"/>
      <c r="ONI8" s="201"/>
      <c r="ONJ8" s="201"/>
      <c r="ONK8" s="201"/>
      <c r="ONL8" s="201"/>
      <c r="ONM8" s="201"/>
      <c r="ONN8" s="201"/>
      <c r="ONO8" s="201"/>
      <c r="ONP8" s="201"/>
      <c r="ONQ8" s="201"/>
      <c r="ONR8" s="201"/>
      <c r="ONS8" s="201"/>
      <c r="ONT8" s="201"/>
      <c r="ONU8" s="201"/>
      <c r="ONV8" s="201"/>
      <c r="ONW8" s="201"/>
      <c r="ONX8" s="201"/>
      <c r="ONY8" s="201"/>
      <c r="ONZ8" s="201"/>
      <c r="OOA8" s="201"/>
      <c r="OOB8" s="201"/>
      <c r="OOC8" s="201"/>
      <c r="OOD8" s="201"/>
      <c r="OOE8" s="201"/>
      <c r="OOF8" s="201"/>
      <c r="OOG8" s="201"/>
      <c r="OOH8" s="201"/>
      <c r="OOI8" s="201"/>
      <c r="OOJ8" s="201"/>
      <c r="OOK8" s="201"/>
      <c r="OOL8" s="201"/>
      <c r="OOM8" s="201"/>
      <c r="OON8" s="201"/>
      <c r="OOO8" s="201"/>
      <c r="OOP8" s="201"/>
      <c r="OOQ8" s="201"/>
      <c r="OOR8" s="201"/>
      <c r="OOS8" s="201"/>
      <c r="OOT8" s="201"/>
      <c r="OOU8" s="201"/>
      <c r="OOV8" s="201"/>
      <c r="OOW8" s="201"/>
      <c r="OOX8" s="201"/>
      <c r="OOY8" s="201"/>
      <c r="OOZ8" s="201"/>
      <c r="OPA8" s="201"/>
      <c r="OPB8" s="201"/>
      <c r="OPC8" s="201"/>
      <c r="OPD8" s="201"/>
      <c r="OPE8" s="201"/>
      <c r="OPF8" s="201"/>
      <c r="OPG8" s="201"/>
      <c r="OPH8" s="201"/>
      <c r="OPI8" s="201"/>
      <c r="OPJ8" s="201"/>
      <c r="OPK8" s="201"/>
      <c r="OPL8" s="201"/>
      <c r="OPM8" s="201"/>
      <c r="OPN8" s="201"/>
      <c r="OPO8" s="201"/>
      <c r="OPP8" s="201"/>
      <c r="OPQ8" s="201"/>
      <c r="OPR8" s="201"/>
      <c r="OPS8" s="201"/>
      <c r="OPT8" s="201"/>
      <c r="OPU8" s="201"/>
      <c r="OPV8" s="201"/>
      <c r="OPW8" s="201"/>
      <c r="OPX8" s="201"/>
      <c r="OPY8" s="201"/>
      <c r="OPZ8" s="201"/>
      <c r="OQA8" s="201"/>
      <c r="OQB8" s="201"/>
      <c r="OQC8" s="201"/>
      <c r="OQD8" s="201"/>
      <c r="OQE8" s="201"/>
      <c r="OQF8" s="201"/>
      <c r="OQG8" s="201"/>
      <c r="OQH8" s="201"/>
      <c r="OQI8" s="201"/>
      <c r="OQJ8" s="201"/>
      <c r="OQK8" s="201"/>
      <c r="OQL8" s="201"/>
      <c r="OQM8" s="201"/>
      <c r="OQN8" s="201"/>
      <c r="OQO8" s="201"/>
      <c r="OQP8" s="201"/>
      <c r="OQQ8" s="201"/>
      <c r="OQR8" s="201"/>
      <c r="OQS8" s="201"/>
      <c r="OQT8" s="201"/>
      <c r="OQU8" s="201"/>
      <c r="OQV8" s="201"/>
      <c r="OQW8" s="201"/>
      <c r="OQX8" s="201"/>
      <c r="OQY8" s="201"/>
      <c r="OQZ8" s="201"/>
      <c r="ORA8" s="201"/>
      <c r="ORB8" s="201"/>
      <c r="ORC8" s="201"/>
      <c r="ORD8" s="201"/>
      <c r="ORE8" s="201"/>
      <c r="ORF8" s="201"/>
      <c r="ORG8" s="201"/>
      <c r="ORH8" s="201"/>
      <c r="ORI8" s="201"/>
      <c r="ORJ8" s="201"/>
      <c r="ORK8" s="201"/>
      <c r="ORL8" s="201"/>
      <c r="ORM8" s="201"/>
      <c r="ORN8" s="201"/>
      <c r="ORO8" s="201"/>
      <c r="ORP8" s="201"/>
      <c r="ORQ8" s="201"/>
      <c r="ORR8" s="201"/>
      <c r="ORS8" s="201"/>
      <c r="ORT8" s="201"/>
      <c r="ORU8" s="201"/>
      <c r="ORV8" s="201"/>
      <c r="ORW8" s="201"/>
      <c r="ORX8" s="201"/>
      <c r="ORY8" s="201"/>
      <c r="ORZ8" s="201"/>
      <c r="OSA8" s="201"/>
      <c r="OSB8" s="201"/>
      <c r="OSC8" s="201"/>
      <c r="OSD8" s="201"/>
      <c r="OSE8" s="201"/>
      <c r="OSF8" s="201"/>
      <c r="OSG8" s="201"/>
      <c r="OSH8" s="201"/>
      <c r="OSI8" s="201"/>
      <c r="OSJ8" s="201"/>
      <c r="OSK8" s="201"/>
      <c r="OSL8" s="201"/>
      <c r="OSM8" s="201"/>
      <c r="OSN8" s="201"/>
      <c r="OSO8" s="201"/>
      <c r="OSP8" s="201"/>
      <c r="OSQ8" s="201"/>
      <c r="OSR8" s="201"/>
      <c r="OSS8" s="201"/>
      <c r="OST8" s="201"/>
      <c r="OSU8" s="201"/>
      <c r="OSV8" s="201"/>
      <c r="OSW8" s="201"/>
      <c r="OSX8" s="201"/>
      <c r="OSY8" s="201"/>
      <c r="OSZ8" s="201"/>
      <c r="OTA8" s="201"/>
      <c r="OTB8" s="201"/>
      <c r="OTC8" s="201"/>
      <c r="OTD8" s="201"/>
      <c r="OTE8" s="201"/>
      <c r="OTF8" s="201"/>
      <c r="OTG8" s="201"/>
      <c r="OTH8" s="201"/>
      <c r="OTI8" s="201"/>
      <c r="OTJ8" s="201"/>
      <c r="OTK8" s="201"/>
      <c r="OTL8" s="201"/>
      <c r="OTM8" s="201"/>
      <c r="OTN8" s="201"/>
      <c r="OTO8" s="201"/>
      <c r="OTP8" s="201"/>
      <c r="OTQ8" s="201"/>
      <c r="OTR8" s="201"/>
      <c r="OTS8" s="201"/>
      <c r="OTT8" s="201"/>
      <c r="OTU8" s="201"/>
      <c r="OTV8" s="201"/>
      <c r="OTW8" s="201"/>
      <c r="OTX8" s="201"/>
      <c r="OTY8" s="201"/>
      <c r="OTZ8" s="201"/>
      <c r="OUA8" s="201"/>
      <c r="OUB8" s="201"/>
      <c r="OUC8" s="201"/>
      <c r="OUD8" s="201"/>
      <c r="OUE8" s="201"/>
      <c r="OUF8" s="201"/>
      <c r="OUG8" s="201"/>
      <c r="OUH8" s="201"/>
      <c r="OUI8" s="201"/>
      <c r="OUJ8" s="201"/>
      <c r="OUK8" s="201"/>
      <c r="OUL8" s="201"/>
      <c r="OUM8" s="201"/>
      <c r="OUN8" s="201"/>
      <c r="OUO8" s="201"/>
      <c r="OUP8" s="201"/>
      <c r="OUQ8" s="201"/>
      <c r="OUR8" s="201"/>
      <c r="OUS8" s="201"/>
      <c r="OUT8" s="201"/>
      <c r="OUU8" s="201"/>
      <c r="OUV8" s="201"/>
      <c r="OUW8" s="201"/>
      <c r="OUX8" s="201"/>
      <c r="OUY8" s="201"/>
      <c r="OUZ8" s="201"/>
      <c r="OVA8" s="201"/>
      <c r="OVB8" s="201"/>
      <c r="OVC8" s="201"/>
      <c r="OVD8" s="201"/>
      <c r="OVE8" s="201"/>
      <c r="OVF8" s="201"/>
      <c r="OVG8" s="201"/>
      <c r="OVH8" s="201"/>
      <c r="OVI8" s="201"/>
      <c r="OVJ8" s="201"/>
      <c r="OVK8" s="201"/>
      <c r="OVL8" s="201"/>
      <c r="OVM8" s="201"/>
      <c r="OVN8" s="201"/>
      <c r="OVO8" s="201"/>
      <c r="OVP8" s="201"/>
      <c r="OVQ8" s="201"/>
      <c r="OVR8" s="201"/>
      <c r="OVS8" s="201"/>
      <c r="OVT8" s="201"/>
      <c r="OVU8" s="201"/>
      <c r="OVV8" s="201"/>
      <c r="OVW8" s="201"/>
      <c r="OVX8" s="201"/>
      <c r="OVY8" s="201"/>
      <c r="OVZ8" s="201"/>
      <c r="OWA8" s="201"/>
      <c r="OWB8" s="201"/>
      <c r="OWC8" s="201"/>
      <c r="OWD8" s="201"/>
      <c r="OWE8" s="201"/>
      <c r="OWF8" s="201"/>
      <c r="OWG8" s="201"/>
      <c r="OWH8" s="201"/>
      <c r="OWI8" s="201"/>
      <c r="OWJ8" s="201"/>
      <c r="OWK8" s="201"/>
      <c r="OWL8" s="201"/>
      <c r="OWM8" s="201"/>
      <c r="OWN8" s="201"/>
      <c r="OWO8" s="201"/>
      <c r="OWP8" s="201"/>
      <c r="OWQ8" s="201"/>
      <c r="OWR8" s="201"/>
      <c r="OWS8" s="201"/>
      <c r="OWT8" s="201"/>
      <c r="OWU8" s="201"/>
      <c r="OWV8" s="201"/>
      <c r="OWW8" s="201"/>
      <c r="OWX8" s="201"/>
      <c r="OWY8" s="201"/>
      <c r="OWZ8" s="201"/>
      <c r="OXA8" s="201"/>
      <c r="OXB8" s="201"/>
      <c r="OXC8" s="201"/>
      <c r="OXD8" s="201"/>
      <c r="OXE8" s="201"/>
      <c r="OXF8" s="201"/>
      <c r="OXG8" s="201"/>
      <c r="OXH8" s="201"/>
      <c r="OXI8" s="201"/>
      <c r="OXJ8" s="201"/>
      <c r="OXK8" s="201"/>
      <c r="OXL8" s="201"/>
      <c r="OXM8" s="201"/>
      <c r="OXN8" s="201"/>
      <c r="OXO8" s="201"/>
      <c r="OXP8" s="201"/>
      <c r="OXQ8" s="201"/>
      <c r="OXR8" s="201"/>
      <c r="OXS8" s="201"/>
      <c r="OXT8" s="201"/>
      <c r="OXU8" s="201"/>
      <c r="OXV8" s="201"/>
      <c r="OXW8" s="201"/>
      <c r="OXX8" s="201"/>
      <c r="OXY8" s="201"/>
      <c r="OXZ8" s="201"/>
      <c r="OYA8" s="201"/>
      <c r="OYB8" s="201"/>
      <c r="OYC8" s="201"/>
      <c r="OYD8" s="201"/>
      <c r="OYE8" s="201"/>
      <c r="OYF8" s="201"/>
      <c r="OYG8" s="201"/>
      <c r="OYH8" s="201"/>
      <c r="OYI8" s="201"/>
      <c r="OYJ8" s="201"/>
      <c r="OYK8" s="201"/>
      <c r="OYL8" s="201"/>
      <c r="OYM8" s="201"/>
      <c r="OYN8" s="201"/>
      <c r="OYO8" s="201"/>
      <c r="OYP8" s="201"/>
      <c r="OYQ8" s="201"/>
      <c r="OYR8" s="201"/>
      <c r="OYS8" s="201"/>
      <c r="OYT8" s="201"/>
      <c r="OYU8" s="201"/>
      <c r="OYV8" s="201"/>
      <c r="OYW8" s="201"/>
      <c r="OYX8" s="201"/>
      <c r="OYY8" s="201"/>
      <c r="OYZ8" s="201"/>
      <c r="OZA8" s="201"/>
      <c r="OZB8" s="201"/>
      <c r="OZC8" s="201"/>
      <c r="OZD8" s="201"/>
      <c r="OZE8" s="201"/>
      <c r="OZF8" s="201"/>
      <c r="OZG8" s="201"/>
      <c r="OZH8" s="201"/>
      <c r="OZI8" s="201"/>
      <c r="OZJ8" s="201"/>
      <c r="OZK8" s="201"/>
      <c r="OZL8" s="201"/>
      <c r="OZM8" s="201"/>
      <c r="OZN8" s="201"/>
      <c r="OZO8" s="201"/>
      <c r="OZP8" s="201"/>
      <c r="OZQ8" s="201"/>
      <c r="OZR8" s="201"/>
      <c r="OZS8" s="201"/>
      <c r="OZT8" s="201"/>
      <c r="OZU8" s="201"/>
      <c r="OZV8" s="201"/>
      <c r="OZW8" s="201"/>
      <c r="OZX8" s="201"/>
      <c r="OZY8" s="201"/>
      <c r="OZZ8" s="201"/>
      <c r="PAA8" s="201"/>
      <c r="PAB8" s="201"/>
      <c r="PAC8" s="201"/>
      <c r="PAD8" s="201"/>
      <c r="PAE8" s="201"/>
      <c r="PAF8" s="201"/>
      <c r="PAG8" s="201"/>
      <c r="PAH8" s="201"/>
      <c r="PAI8" s="201"/>
      <c r="PAJ8" s="201"/>
      <c r="PAK8" s="201"/>
      <c r="PAL8" s="201"/>
      <c r="PAM8" s="201"/>
      <c r="PAN8" s="201"/>
      <c r="PAO8" s="201"/>
      <c r="PAP8" s="201"/>
      <c r="PAQ8" s="201"/>
      <c r="PAR8" s="201"/>
      <c r="PAS8" s="201"/>
      <c r="PAT8" s="201"/>
      <c r="PAU8" s="201"/>
      <c r="PAV8" s="201"/>
      <c r="PAW8" s="201"/>
      <c r="PAX8" s="201"/>
      <c r="PAY8" s="201"/>
      <c r="PAZ8" s="201"/>
      <c r="PBA8" s="201"/>
      <c r="PBB8" s="201"/>
      <c r="PBC8" s="201"/>
      <c r="PBD8" s="201"/>
      <c r="PBE8" s="201"/>
      <c r="PBF8" s="201"/>
      <c r="PBG8" s="201"/>
      <c r="PBH8" s="201"/>
      <c r="PBI8" s="201"/>
      <c r="PBJ8" s="201"/>
      <c r="PBK8" s="201"/>
      <c r="PBL8" s="201"/>
      <c r="PBM8" s="201"/>
      <c r="PBN8" s="201"/>
      <c r="PBO8" s="201"/>
      <c r="PBP8" s="201"/>
      <c r="PBQ8" s="201"/>
      <c r="PBR8" s="201"/>
      <c r="PBS8" s="201"/>
      <c r="PBT8" s="201"/>
      <c r="PBU8" s="201"/>
      <c r="PBV8" s="201"/>
      <c r="PBW8" s="201"/>
      <c r="PBX8" s="201"/>
      <c r="PBY8" s="201"/>
      <c r="PBZ8" s="201"/>
      <c r="PCA8" s="201"/>
      <c r="PCB8" s="201"/>
      <c r="PCC8" s="201"/>
      <c r="PCD8" s="201"/>
      <c r="PCE8" s="201"/>
      <c r="PCF8" s="201"/>
      <c r="PCG8" s="201"/>
      <c r="PCH8" s="201"/>
      <c r="PCI8" s="201"/>
      <c r="PCJ8" s="201"/>
      <c r="PCK8" s="201"/>
      <c r="PCL8" s="201"/>
      <c r="PCM8" s="201"/>
      <c r="PCN8" s="201"/>
      <c r="PCO8" s="201"/>
      <c r="PCP8" s="201"/>
      <c r="PCQ8" s="201"/>
      <c r="PCR8" s="201"/>
      <c r="PCS8" s="201"/>
      <c r="PCT8" s="201"/>
      <c r="PCU8" s="201"/>
      <c r="PCV8" s="201"/>
      <c r="PCW8" s="201"/>
      <c r="PCX8" s="201"/>
      <c r="PCY8" s="201"/>
      <c r="PCZ8" s="201"/>
      <c r="PDA8" s="201"/>
      <c r="PDB8" s="201"/>
      <c r="PDC8" s="201"/>
      <c r="PDD8" s="201"/>
      <c r="PDE8" s="201"/>
      <c r="PDF8" s="201"/>
      <c r="PDG8" s="201"/>
      <c r="PDH8" s="201"/>
      <c r="PDI8" s="201"/>
      <c r="PDJ8" s="201"/>
      <c r="PDK8" s="201"/>
      <c r="PDL8" s="201"/>
      <c r="PDM8" s="201"/>
      <c r="PDN8" s="201"/>
      <c r="PDO8" s="201"/>
      <c r="PDP8" s="201"/>
      <c r="PDQ8" s="201"/>
      <c r="PDR8" s="201"/>
      <c r="PDS8" s="201"/>
      <c r="PDT8" s="201"/>
      <c r="PDU8" s="201"/>
      <c r="PDV8" s="201"/>
      <c r="PDW8" s="201"/>
      <c r="PDX8" s="201"/>
      <c r="PDY8" s="201"/>
      <c r="PDZ8" s="201"/>
      <c r="PEA8" s="201"/>
      <c r="PEB8" s="201"/>
      <c r="PEC8" s="201"/>
      <c r="PED8" s="201"/>
      <c r="PEE8" s="201"/>
      <c r="PEF8" s="201"/>
      <c r="PEG8" s="201"/>
      <c r="PEH8" s="201"/>
      <c r="PEI8" s="201"/>
      <c r="PEJ8" s="201"/>
      <c r="PEK8" s="201"/>
      <c r="PEL8" s="201"/>
      <c r="PEM8" s="201"/>
      <c r="PEN8" s="201"/>
      <c r="PEO8" s="201"/>
      <c r="PEP8" s="201"/>
      <c r="PEQ8" s="201"/>
      <c r="PER8" s="201"/>
      <c r="PES8" s="201"/>
      <c r="PET8" s="201"/>
      <c r="PEU8" s="201"/>
      <c r="PEV8" s="201"/>
      <c r="PEW8" s="201"/>
      <c r="PEX8" s="201"/>
      <c r="PEY8" s="201"/>
      <c r="PEZ8" s="201"/>
      <c r="PFA8" s="201"/>
      <c r="PFB8" s="201"/>
      <c r="PFC8" s="201"/>
      <c r="PFD8" s="201"/>
      <c r="PFE8" s="201"/>
      <c r="PFF8" s="201"/>
      <c r="PFG8" s="201"/>
      <c r="PFH8" s="201"/>
      <c r="PFI8" s="201"/>
      <c r="PFJ8" s="201"/>
      <c r="PFK8" s="201"/>
      <c r="PFL8" s="201"/>
      <c r="PFM8" s="201"/>
      <c r="PFN8" s="201"/>
      <c r="PFO8" s="201"/>
      <c r="PFP8" s="201"/>
      <c r="PFQ8" s="201"/>
      <c r="PFR8" s="201"/>
      <c r="PFS8" s="201"/>
      <c r="PFT8" s="201"/>
      <c r="PFU8" s="201"/>
      <c r="PFV8" s="201"/>
      <c r="PFW8" s="201"/>
      <c r="PFX8" s="201"/>
      <c r="PFY8" s="201"/>
      <c r="PFZ8" s="201"/>
      <c r="PGA8" s="201"/>
      <c r="PGB8" s="201"/>
      <c r="PGC8" s="201"/>
      <c r="PGD8" s="201"/>
      <c r="PGE8" s="201"/>
      <c r="PGF8" s="201"/>
      <c r="PGG8" s="201"/>
      <c r="PGH8" s="201"/>
      <c r="PGI8" s="201"/>
      <c r="PGJ8" s="201"/>
      <c r="PGK8" s="201"/>
      <c r="PGL8" s="201"/>
      <c r="PGM8" s="201"/>
      <c r="PGN8" s="201"/>
      <c r="PGO8" s="201"/>
      <c r="PGP8" s="201"/>
      <c r="PGQ8" s="201"/>
      <c r="PGR8" s="201"/>
      <c r="PGS8" s="201"/>
      <c r="PGT8" s="201"/>
      <c r="PGU8" s="201"/>
      <c r="PGV8" s="201"/>
      <c r="PGW8" s="201"/>
      <c r="PGX8" s="201"/>
      <c r="PGY8" s="201"/>
      <c r="PGZ8" s="201"/>
      <c r="PHA8" s="201"/>
      <c r="PHB8" s="201"/>
      <c r="PHC8" s="201"/>
      <c r="PHD8" s="201"/>
      <c r="PHE8" s="201"/>
      <c r="PHF8" s="201"/>
      <c r="PHG8" s="201"/>
      <c r="PHH8" s="201"/>
      <c r="PHI8" s="201"/>
      <c r="PHJ8" s="201"/>
      <c r="PHK8" s="201"/>
      <c r="PHL8" s="201"/>
      <c r="PHM8" s="201"/>
      <c r="PHN8" s="201"/>
      <c r="PHO8" s="201"/>
      <c r="PHP8" s="201"/>
      <c r="PHQ8" s="201"/>
      <c r="PHR8" s="201"/>
      <c r="PHS8" s="201"/>
      <c r="PHT8" s="201"/>
      <c r="PHU8" s="201"/>
      <c r="PHV8" s="201"/>
      <c r="PHW8" s="201"/>
      <c r="PHX8" s="201"/>
      <c r="PHY8" s="201"/>
      <c r="PHZ8" s="201"/>
      <c r="PIA8" s="201"/>
      <c r="PIB8" s="201"/>
      <c r="PIC8" s="201"/>
      <c r="PID8" s="201"/>
      <c r="PIE8" s="201"/>
      <c r="PIF8" s="201"/>
      <c r="PIG8" s="201"/>
      <c r="PIH8" s="201"/>
      <c r="PII8" s="201"/>
      <c r="PIJ8" s="201"/>
      <c r="PIK8" s="201"/>
      <c r="PIL8" s="201"/>
      <c r="PIM8" s="201"/>
      <c r="PIN8" s="201"/>
      <c r="PIO8" s="201"/>
      <c r="PIP8" s="201"/>
      <c r="PIQ8" s="201"/>
      <c r="PIR8" s="201"/>
      <c r="PIS8" s="201"/>
      <c r="PIT8" s="201"/>
      <c r="PIU8" s="201"/>
      <c r="PIV8" s="201"/>
      <c r="PIW8" s="201"/>
      <c r="PIX8" s="201"/>
      <c r="PIY8" s="201"/>
      <c r="PIZ8" s="201"/>
      <c r="PJA8" s="201"/>
      <c r="PJB8" s="201"/>
      <c r="PJC8" s="201"/>
      <c r="PJD8" s="201"/>
      <c r="PJE8" s="201"/>
      <c r="PJF8" s="201"/>
      <c r="PJG8" s="201"/>
      <c r="PJH8" s="201"/>
      <c r="PJI8" s="201"/>
      <c r="PJJ8" s="201"/>
      <c r="PJK8" s="201"/>
      <c r="PJL8" s="201"/>
      <c r="PJM8" s="201"/>
      <c r="PJN8" s="201"/>
      <c r="PJO8" s="201"/>
      <c r="PJP8" s="201"/>
      <c r="PJQ8" s="201"/>
      <c r="PJR8" s="201"/>
      <c r="PJS8" s="201"/>
      <c r="PJT8" s="201"/>
      <c r="PJU8" s="201"/>
      <c r="PJV8" s="201"/>
      <c r="PJW8" s="201"/>
      <c r="PJX8" s="201"/>
      <c r="PJY8" s="201"/>
      <c r="PJZ8" s="201"/>
      <c r="PKA8" s="201"/>
      <c r="PKB8" s="201"/>
      <c r="PKC8" s="201"/>
      <c r="PKD8" s="201"/>
      <c r="PKE8" s="201"/>
      <c r="PKF8" s="201"/>
      <c r="PKG8" s="201"/>
      <c r="PKH8" s="201"/>
      <c r="PKI8" s="201"/>
      <c r="PKJ8" s="201"/>
      <c r="PKK8" s="201"/>
      <c r="PKL8" s="201"/>
      <c r="PKM8" s="201"/>
      <c r="PKN8" s="201"/>
      <c r="PKO8" s="201"/>
      <c r="PKP8" s="201"/>
      <c r="PKQ8" s="201"/>
      <c r="PKR8" s="201"/>
      <c r="PKS8" s="201"/>
      <c r="PKT8" s="201"/>
      <c r="PKU8" s="201"/>
      <c r="PKV8" s="201"/>
      <c r="PKW8" s="201"/>
      <c r="PKX8" s="201"/>
      <c r="PKY8" s="201"/>
      <c r="PKZ8" s="201"/>
      <c r="PLA8" s="201"/>
      <c r="PLB8" s="201"/>
      <c r="PLC8" s="201"/>
      <c r="PLD8" s="201"/>
      <c r="PLE8" s="201"/>
      <c r="PLF8" s="201"/>
      <c r="PLG8" s="201"/>
      <c r="PLH8" s="201"/>
      <c r="PLI8" s="201"/>
      <c r="PLJ8" s="201"/>
      <c r="PLK8" s="201"/>
      <c r="PLL8" s="201"/>
      <c r="PLM8" s="201"/>
      <c r="PLN8" s="201"/>
      <c r="PLO8" s="201"/>
      <c r="PLP8" s="201"/>
      <c r="PLQ8" s="201"/>
      <c r="PLR8" s="201"/>
      <c r="PLS8" s="201"/>
      <c r="PLT8" s="201"/>
      <c r="PLU8" s="201"/>
      <c r="PLV8" s="201"/>
      <c r="PLW8" s="201"/>
      <c r="PLX8" s="201"/>
      <c r="PLY8" s="201"/>
      <c r="PLZ8" s="201"/>
      <c r="PMA8" s="201"/>
      <c r="PMB8" s="201"/>
      <c r="PMC8" s="201"/>
      <c r="PMD8" s="201"/>
      <c r="PME8" s="201"/>
      <c r="PMF8" s="201"/>
      <c r="PMG8" s="201"/>
      <c r="PMH8" s="201"/>
      <c r="PMI8" s="201"/>
      <c r="PMJ8" s="201"/>
      <c r="PMK8" s="201"/>
      <c r="PML8" s="201"/>
      <c r="PMM8" s="201"/>
      <c r="PMN8" s="201"/>
      <c r="PMO8" s="201"/>
      <c r="PMP8" s="201"/>
      <c r="PMQ8" s="201"/>
      <c r="PMR8" s="201"/>
      <c r="PMS8" s="201"/>
      <c r="PMT8" s="201"/>
      <c r="PMU8" s="201"/>
      <c r="PMV8" s="201"/>
      <c r="PMW8" s="201"/>
      <c r="PMX8" s="201"/>
      <c r="PMY8" s="201"/>
      <c r="PMZ8" s="201"/>
      <c r="PNA8" s="201"/>
      <c r="PNB8" s="201"/>
      <c r="PNC8" s="201"/>
      <c r="PND8" s="201"/>
      <c r="PNE8" s="201"/>
      <c r="PNF8" s="201"/>
      <c r="PNG8" s="201"/>
      <c r="PNH8" s="201"/>
      <c r="PNI8" s="201"/>
      <c r="PNJ8" s="201"/>
      <c r="PNK8" s="201"/>
      <c r="PNL8" s="201"/>
      <c r="PNM8" s="201"/>
      <c r="PNN8" s="201"/>
      <c r="PNO8" s="201"/>
      <c r="PNP8" s="201"/>
      <c r="PNQ8" s="201"/>
      <c r="PNR8" s="201"/>
      <c r="PNS8" s="201"/>
      <c r="PNT8" s="201"/>
      <c r="PNU8" s="201"/>
      <c r="PNV8" s="201"/>
      <c r="PNW8" s="201"/>
      <c r="PNX8" s="201"/>
      <c r="PNY8" s="201"/>
      <c r="PNZ8" s="201"/>
      <c r="POA8" s="201"/>
      <c r="POB8" s="201"/>
      <c r="POC8" s="201"/>
      <c r="POD8" s="201"/>
      <c r="POE8" s="201"/>
      <c r="POF8" s="201"/>
      <c r="POG8" s="201"/>
      <c r="POH8" s="201"/>
      <c r="POI8" s="201"/>
      <c r="POJ8" s="201"/>
      <c r="POK8" s="201"/>
      <c r="POL8" s="201"/>
      <c r="POM8" s="201"/>
      <c r="PON8" s="201"/>
      <c r="POO8" s="201"/>
      <c r="POP8" s="201"/>
      <c r="POQ8" s="201"/>
      <c r="POR8" s="201"/>
      <c r="POS8" s="201"/>
      <c r="POT8" s="201"/>
      <c r="POU8" s="201"/>
      <c r="POV8" s="201"/>
      <c r="POW8" s="201"/>
      <c r="POX8" s="201"/>
      <c r="POY8" s="201"/>
      <c r="POZ8" s="201"/>
      <c r="PPA8" s="201"/>
      <c r="PPB8" s="201"/>
      <c r="PPC8" s="201"/>
      <c r="PPD8" s="201"/>
      <c r="PPE8" s="201"/>
      <c r="PPF8" s="201"/>
      <c r="PPG8" s="201"/>
      <c r="PPH8" s="201"/>
      <c r="PPI8" s="201"/>
      <c r="PPJ8" s="201"/>
      <c r="PPK8" s="201"/>
      <c r="PPL8" s="201"/>
      <c r="PPM8" s="201"/>
      <c r="PPN8" s="201"/>
      <c r="PPO8" s="201"/>
      <c r="PPP8" s="201"/>
      <c r="PPQ8" s="201"/>
      <c r="PPR8" s="201"/>
      <c r="PPS8" s="201"/>
      <c r="PPT8" s="201"/>
      <c r="PPU8" s="201"/>
      <c r="PPV8" s="201"/>
      <c r="PPW8" s="201"/>
      <c r="PPX8" s="201"/>
      <c r="PPY8" s="201"/>
      <c r="PPZ8" s="201"/>
      <c r="PQA8" s="201"/>
      <c r="PQB8" s="201"/>
      <c r="PQC8" s="201"/>
      <c r="PQD8" s="201"/>
      <c r="PQE8" s="201"/>
      <c r="PQF8" s="201"/>
      <c r="PQG8" s="201"/>
      <c r="PQH8" s="201"/>
      <c r="PQI8" s="201"/>
      <c r="PQJ8" s="201"/>
      <c r="PQK8" s="201"/>
      <c r="PQL8" s="201"/>
      <c r="PQM8" s="201"/>
      <c r="PQN8" s="201"/>
      <c r="PQO8" s="201"/>
      <c r="PQP8" s="201"/>
      <c r="PQQ8" s="201"/>
      <c r="PQR8" s="201"/>
      <c r="PQS8" s="201"/>
      <c r="PQT8" s="201"/>
      <c r="PQU8" s="201"/>
      <c r="PQV8" s="201"/>
      <c r="PQW8" s="201"/>
      <c r="PQX8" s="201"/>
      <c r="PQY8" s="201"/>
      <c r="PQZ8" s="201"/>
      <c r="PRA8" s="201"/>
      <c r="PRB8" s="201"/>
      <c r="PRC8" s="201"/>
      <c r="PRD8" s="201"/>
      <c r="PRE8" s="201"/>
      <c r="PRF8" s="201"/>
      <c r="PRG8" s="201"/>
      <c r="PRH8" s="201"/>
      <c r="PRI8" s="201"/>
      <c r="PRJ8" s="201"/>
      <c r="PRK8" s="201"/>
      <c r="PRL8" s="201"/>
      <c r="PRM8" s="201"/>
      <c r="PRN8" s="201"/>
      <c r="PRO8" s="201"/>
      <c r="PRP8" s="201"/>
      <c r="PRQ8" s="201"/>
      <c r="PRR8" s="201"/>
      <c r="PRS8" s="201"/>
      <c r="PRT8" s="201"/>
      <c r="PRU8" s="201"/>
      <c r="PRV8" s="201"/>
      <c r="PRW8" s="201"/>
      <c r="PRX8" s="201"/>
      <c r="PRY8" s="201"/>
      <c r="PRZ8" s="201"/>
      <c r="PSA8" s="201"/>
      <c r="PSB8" s="201"/>
      <c r="PSC8" s="201"/>
      <c r="PSD8" s="201"/>
      <c r="PSE8" s="201"/>
      <c r="PSF8" s="201"/>
      <c r="PSG8" s="201"/>
      <c r="PSH8" s="201"/>
      <c r="PSI8" s="201"/>
      <c r="PSJ8" s="201"/>
      <c r="PSK8" s="201"/>
      <c r="PSL8" s="201"/>
      <c r="PSM8" s="201"/>
      <c r="PSN8" s="201"/>
      <c r="PSO8" s="201"/>
      <c r="PSP8" s="201"/>
      <c r="PSQ8" s="201"/>
      <c r="PSR8" s="201"/>
      <c r="PSS8" s="201"/>
      <c r="PST8" s="201"/>
      <c r="PSU8" s="201"/>
      <c r="PSV8" s="201"/>
      <c r="PSW8" s="201"/>
      <c r="PSX8" s="201"/>
      <c r="PSY8" s="201"/>
      <c r="PSZ8" s="201"/>
      <c r="PTA8" s="201"/>
      <c r="PTB8" s="201"/>
      <c r="PTC8" s="201"/>
      <c r="PTD8" s="201"/>
      <c r="PTE8" s="201"/>
      <c r="PTF8" s="201"/>
      <c r="PTG8" s="201"/>
      <c r="PTH8" s="201"/>
      <c r="PTI8" s="201"/>
      <c r="PTJ8" s="201"/>
      <c r="PTK8" s="201"/>
      <c r="PTL8" s="201"/>
      <c r="PTM8" s="201"/>
      <c r="PTN8" s="201"/>
      <c r="PTO8" s="201"/>
      <c r="PTP8" s="201"/>
      <c r="PTQ8" s="201"/>
      <c r="PTR8" s="201"/>
      <c r="PTS8" s="201"/>
      <c r="PTT8" s="201"/>
      <c r="PTU8" s="201"/>
      <c r="PTV8" s="201"/>
      <c r="PTW8" s="201"/>
      <c r="PTX8" s="201"/>
      <c r="PTY8" s="201"/>
      <c r="PTZ8" s="201"/>
      <c r="PUA8" s="201"/>
      <c r="PUB8" s="201"/>
      <c r="PUC8" s="201"/>
      <c r="PUD8" s="201"/>
      <c r="PUE8" s="201"/>
      <c r="PUF8" s="201"/>
      <c r="PUG8" s="201"/>
      <c r="PUH8" s="201"/>
      <c r="PUI8" s="201"/>
      <c r="PUJ8" s="201"/>
      <c r="PUK8" s="201"/>
      <c r="PUL8" s="201"/>
      <c r="PUM8" s="201"/>
      <c r="PUN8" s="201"/>
      <c r="PUO8" s="201"/>
      <c r="PUP8" s="201"/>
      <c r="PUQ8" s="201"/>
      <c r="PUR8" s="201"/>
      <c r="PUS8" s="201"/>
      <c r="PUT8" s="201"/>
      <c r="PUU8" s="201"/>
      <c r="PUV8" s="201"/>
      <c r="PUW8" s="201"/>
      <c r="PUX8" s="201"/>
      <c r="PUY8" s="201"/>
      <c r="PUZ8" s="201"/>
      <c r="PVA8" s="201"/>
      <c r="PVB8" s="201"/>
      <c r="PVC8" s="201"/>
      <c r="PVD8" s="201"/>
      <c r="PVE8" s="201"/>
      <c r="PVF8" s="201"/>
      <c r="PVG8" s="201"/>
      <c r="PVH8" s="201"/>
      <c r="PVI8" s="201"/>
      <c r="PVJ8" s="201"/>
      <c r="PVK8" s="201"/>
      <c r="PVL8" s="201"/>
      <c r="PVM8" s="201"/>
      <c r="PVN8" s="201"/>
      <c r="PVO8" s="201"/>
      <c r="PVP8" s="201"/>
      <c r="PVQ8" s="201"/>
      <c r="PVR8" s="201"/>
      <c r="PVS8" s="201"/>
      <c r="PVT8" s="201"/>
      <c r="PVU8" s="201"/>
      <c r="PVV8" s="201"/>
      <c r="PVW8" s="201"/>
      <c r="PVX8" s="201"/>
      <c r="PVY8" s="201"/>
      <c r="PVZ8" s="201"/>
      <c r="PWA8" s="201"/>
      <c r="PWB8" s="201"/>
      <c r="PWC8" s="201"/>
      <c r="PWD8" s="201"/>
      <c r="PWE8" s="201"/>
      <c r="PWF8" s="201"/>
      <c r="PWG8" s="201"/>
      <c r="PWH8" s="201"/>
      <c r="PWI8" s="201"/>
      <c r="PWJ8" s="201"/>
      <c r="PWK8" s="201"/>
      <c r="PWL8" s="201"/>
      <c r="PWM8" s="201"/>
      <c r="PWN8" s="201"/>
      <c r="PWO8" s="201"/>
      <c r="PWP8" s="201"/>
      <c r="PWQ8" s="201"/>
      <c r="PWR8" s="201"/>
      <c r="PWS8" s="201"/>
      <c r="PWT8" s="201"/>
      <c r="PWU8" s="201"/>
      <c r="PWV8" s="201"/>
      <c r="PWW8" s="201"/>
      <c r="PWX8" s="201"/>
      <c r="PWY8" s="201"/>
      <c r="PWZ8" s="201"/>
      <c r="PXA8" s="201"/>
      <c r="PXB8" s="201"/>
      <c r="PXC8" s="201"/>
      <c r="PXD8" s="201"/>
      <c r="PXE8" s="201"/>
      <c r="PXF8" s="201"/>
      <c r="PXG8" s="201"/>
      <c r="PXH8" s="201"/>
      <c r="PXI8" s="201"/>
      <c r="PXJ8" s="201"/>
      <c r="PXK8" s="201"/>
      <c r="PXL8" s="201"/>
      <c r="PXM8" s="201"/>
      <c r="PXN8" s="201"/>
      <c r="PXO8" s="201"/>
      <c r="PXP8" s="201"/>
      <c r="PXQ8" s="201"/>
      <c r="PXR8" s="201"/>
      <c r="PXS8" s="201"/>
      <c r="PXT8" s="201"/>
      <c r="PXU8" s="201"/>
      <c r="PXV8" s="201"/>
      <c r="PXW8" s="201"/>
      <c r="PXX8" s="201"/>
      <c r="PXY8" s="201"/>
      <c r="PXZ8" s="201"/>
      <c r="PYA8" s="201"/>
      <c r="PYB8" s="201"/>
      <c r="PYC8" s="201"/>
      <c r="PYD8" s="201"/>
      <c r="PYE8" s="201"/>
      <c r="PYF8" s="201"/>
      <c r="PYG8" s="201"/>
      <c r="PYH8" s="201"/>
      <c r="PYI8" s="201"/>
      <c r="PYJ8" s="201"/>
      <c r="PYK8" s="201"/>
      <c r="PYL8" s="201"/>
      <c r="PYM8" s="201"/>
      <c r="PYN8" s="201"/>
      <c r="PYO8" s="201"/>
      <c r="PYP8" s="201"/>
      <c r="PYQ8" s="201"/>
      <c r="PYR8" s="201"/>
      <c r="PYS8" s="201"/>
      <c r="PYT8" s="201"/>
      <c r="PYU8" s="201"/>
      <c r="PYV8" s="201"/>
      <c r="PYW8" s="201"/>
      <c r="PYX8" s="201"/>
      <c r="PYY8" s="201"/>
      <c r="PYZ8" s="201"/>
      <c r="PZA8" s="201"/>
      <c r="PZB8" s="201"/>
      <c r="PZC8" s="201"/>
      <c r="PZD8" s="201"/>
      <c r="PZE8" s="201"/>
      <c r="PZF8" s="201"/>
      <c r="PZG8" s="201"/>
      <c r="PZH8" s="201"/>
      <c r="PZI8" s="201"/>
      <c r="PZJ8" s="201"/>
      <c r="PZK8" s="201"/>
      <c r="PZL8" s="201"/>
      <c r="PZM8" s="201"/>
      <c r="PZN8" s="201"/>
      <c r="PZO8" s="201"/>
      <c r="PZP8" s="201"/>
      <c r="PZQ8" s="201"/>
      <c r="PZR8" s="201"/>
      <c r="PZS8" s="201"/>
      <c r="PZT8" s="201"/>
      <c r="PZU8" s="201"/>
      <c r="PZV8" s="201"/>
      <c r="PZW8" s="201"/>
      <c r="PZX8" s="201"/>
      <c r="PZY8" s="201"/>
      <c r="PZZ8" s="201"/>
      <c r="QAA8" s="201"/>
      <c r="QAB8" s="201"/>
      <c r="QAC8" s="201"/>
      <c r="QAD8" s="201"/>
      <c r="QAE8" s="201"/>
      <c r="QAF8" s="201"/>
      <c r="QAG8" s="201"/>
      <c r="QAH8" s="201"/>
      <c r="QAI8" s="201"/>
      <c r="QAJ8" s="201"/>
      <c r="QAK8" s="201"/>
      <c r="QAL8" s="201"/>
      <c r="QAM8" s="201"/>
      <c r="QAN8" s="201"/>
      <c r="QAO8" s="201"/>
      <c r="QAP8" s="201"/>
      <c r="QAQ8" s="201"/>
      <c r="QAR8" s="201"/>
      <c r="QAS8" s="201"/>
      <c r="QAT8" s="201"/>
      <c r="QAU8" s="201"/>
      <c r="QAV8" s="201"/>
      <c r="QAW8" s="201"/>
      <c r="QAX8" s="201"/>
      <c r="QAY8" s="201"/>
      <c r="QAZ8" s="201"/>
      <c r="QBA8" s="201"/>
      <c r="QBB8" s="201"/>
      <c r="QBC8" s="201"/>
      <c r="QBD8" s="201"/>
      <c r="QBE8" s="201"/>
      <c r="QBF8" s="201"/>
      <c r="QBG8" s="201"/>
      <c r="QBH8" s="201"/>
      <c r="QBI8" s="201"/>
      <c r="QBJ8" s="201"/>
      <c r="QBK8" s="201"/>
      <c r="QBL8" s="201"/>
      <c r="QBM8" s="201"/>
      <c r="QBN8" s="201"/>
      <c r="QBO8" s="201"/>
      <c r="QBP8" s="201"/>
      <c r="QBQ8" s="201"/>
      <c r="QBR8" s="201"/>
      <c r="QBS8" s="201"/>
      <c r="QBT8" s="201"/>
      <c r="QBU8" s="201"/>
      <c r="QBV8" s="201"/>
      <c r="QBW8" s="201"/>
      <c r="QBX8" s="201"/>
      <c r="QBY8" s="201"/>
      <c r="QBZ8" s="201"/>
      <c r="QCA8" s="201"/>
      <c r="QCB8" s="201"/>
      <c r="QCC8" s="201"/>
      <c r="QCD8" s="201"/>
      <c r="QCE8" s="201"/>
      <c r="QCF8" s="201"/>
      <c r="QCG8" s="201"/>
      <c r="QCH8" s="201"/>
      <c r="QCI8" s="201"/>
      <c r="QCJ8" s="201"/>
      <c r="QCK8" s="201"/>
      <c r="QCL8" s="201"/>
      <c r="QCM8" s="201"/>
      <c r="QCN8" s="201"/>
      <c r="QCO8" s="201"/>
      <c r="QCP8" s="201"/>
      <c r="QCQ8" s="201"/>
      <c r="QCR8" s="201"/>
      <c r="QCS8" s="201"/>
      <c r="QCT8" s="201"/>
      <c r="QCU8" s="201"/>
      <c r="QCV8" s="201"/>
      <c r="QCW8" s="201"/>
      <c r="QCX8" s="201"/>
      <c r="QCY8" s="201"/>
      <c r="QCZ8" s="201"/>
      <c r="QDA8" s="201"/>
      <c r="QDB8" s="201"/>
      <c r="QDC8" s="201"/>
      <c r="QDD8" s="201"/>
      <c r="QDE8" s="201"/>
      <c r="QDF8" s="201"/>
      <c r="QDG8" s="201"/>
      <c r="QDH8" s="201"/>
      <c r="QDI8" s="201"/>
      <c r="QDJ8" s="201"/>
      <c r="QDK8" s="201"/>
      <c r="QDL8" s="201"/>
      <c r="QDM8" s="201"/>
      <c r="QDN8" s="201"/>
      <c r="QDO8" s="201"/>
      <c r="QDP8" s="201"/>
      <c r="QDQ8" s="201"/>
      <c r="QDR8" s="201"/>
      <c r="QDS8" s="201"/>
      <c r="QDT8" s="201"/>
      <c r="QDU8" s="201"/>
      <c r="QDV8" s="201"/>
      <c r="QDW8" s="201"/>
      <c r="QDX8" s="201"/>
      <c r="QDY8" s="201"/>
      <c r="QDZ8" s="201"/>
      <c r="QEA8" s="201"/>
      <c r="QEB8" s="201"/>
      <c r="QEC8" s="201"/>
      <c r="QED8" s="201"/>
      <c r="QEE8" s="201"/>
      <c r="QEF8" s="201"/>
      <c r="QEG8" s="201"/>
      <c r="QEH8" s="201"/>
      <c r="QEI8" s="201"/>
      <c r="QEJ8" s="201"/>
      <c r="QEK8" s="201"/>
      <c r="QEL8" s="201"/>
      <c r="QEM8" s="201"/>
      <c r="QEN8" s="201"/>
      <c r="QEO8" s="201"/>
      <c r="QEP8" s="201"/>
      <c r="QEQ8" s="201"/>
      <c r="QER8" s="201"/>
      <c r="QES8" s="201"/>
      <c r="QET8" s="201"/>
      <c r="QEU8" s="201"/>
      <c r="QEV8" s="201"/>
      <c r="QEW8" s="201"/>
      <c r="QEX8" s="201"/>
      <c r="QEY8" s="201"/>
      <c r="QEZ8" s="201"/>
      <c r="QFA8" s="201"/>
      <c r="QFB8" s="201"/>
      <c r="QFC8" s="201"/>
      <c r="QFD8" s="201"/>
      <c r="QFE8" s="201"/>
      <c r="QFF8" s="201"/>
      <c r="QFG8" s="201"/>
      <c r="QFH8" s="201"/>
      <c r="QFI8" s="201"/>
      <c r="QFJ8" s="201"/>
      <c r="QFK8" s="201"/>
      <c r="QFL8" s="201"/>
      <c r="QFM8" s="201"/>
      <c r="QFN8" s="201"/>
      <c r="QFO8" s="201"/>
      <c r="QFP8" s="201"/>
      <c r="QFQ8" s="201"/>
      <c r="QFR8" s="201"/>
      <c r="QFS8" s="201"/>
      <c r="QFT8" s="201"/>
      <c r="QFU8" s="201"/>
      <c r="QFV8" s="201"/>
      <c r="QFW8" s="201"/>
      <c r="QFX8" s="201"/>
      <c r="QFY8" s="201"/>
      <c r="QFZ8" s="201"/>
      <c r="QGA8" s="201"/>
      <c r="QGB8" s="201"/>
      <c r="QGC8" s="201"/>
      <c r="QGD8" s="201"/>
      <c r="QGE8" s="201"/>
      <c r="QGF8" s="201"/>
      <c r="QGG8" s="201"/>
      <c r="QGH8" s="201"/>
      <c r="QGI8" s="201"/>
      <c r="QGJ8" s="201"/>
      <c r="QGK8" s="201"/>
      <c r="QGL8" s="201"/>
      <c r="QGM8" s="201"/>
      <c r="QGN8" s="201"/>
      <c r="QGO8" s="201"/>
      <c r="QGP8" s="201"/>
      <c r="QGQ8" s="201"/>
      <c r="QGR8" s="201"/>
      <c r="QGS8" s="201"/>
      <c r="QGT8" s="201"/>
      <c r="QGU8" s="201"/>
      <c r="QGV8" s="201"/>
      <c r="QGW8" s="201"/>
      <c r="QGX8" s="201"/>
      <c r="QGY8" s="201"/>
      <c r="QGZ8" s="201"/>
      <c r="QHA8" s="201"/>
      <c r="QHB8" s="201"/>
      <c r="QHC8" s="201"/>
      <c r="QHD8" s="201"/>
      <c r="QHE8" s="201"/>
      <c r="QHF8" s="201"/>
      <c r="QHG8" s="201"/>
      <c r="QHH8" s="201"/>
      <c r="QHI8" s="201"/>
      <c r="QHJ8" s="201"/>
      <c r="QHK8" s="201"/>
      <c r="QHL8" s="201"/>
      <c r="QHM8" s="201"/>
      <c r="QHN8" s="201"/>
      <c r="QHO8" s="201"/>
      <c r="QHP8" s="201"/>
      <c r="QHQ8" s="201"/>
      <c r="QHR8" s="201"/>
      <c r="QHS8" s="201"/>
      <c r="QHT8" s="201"/>
      <c r="QHU8" s="201"/>
      <c r="QHV8" s="201"/>
      <c r="QHW8" s="201"/>
      <c r="QHX8" s="201"/>
      <c r="QHY8" s="201"/>
      <c r="QHZ8" s="201"/>
      <c r="QIA8" s="201"/>
      <c r="QIB8" s="201"/>
      <c r="QIC8" s="201"/>
      <c r="QID8" s="201"/>
      <c r="QIE8" s="201"/>
      <c r="QIF8" s="201"/>
      <c r="QIG8" s="201"/>
      <c r="QIH8" s="201"/>
      <c r="QII8" s="201"/>
      <c r="QIJ8" s="201"/>
      <c r="QIK8" s="201"/>
      <c r="QIL8" s="201"/>
      <c r="QIM8" s="201"/>
      <c r="QIN8" s="201"/>
      <c r="QIO8" s="201"/>
      <c r="QIP8" s="201"/>
      <c r="QIQ8" s="201"/>
      <c r="QIR8" s="201"/>
      <c r="QIS8" s="201"/>
      <c r="QIT8" s="201"/>
      <c r="QIU8" s="201"/>
      <c r="QIV8" s="201"/>
      <c r="QIW8" s="201"/>
      <c r="QIX8" s="201"/>
      <c r="QIY8" s="201"/>
      <c r="QIZ8" s="201"/>
      <c r="QJA8" s="201"/>
      <c r="QJB8" s="201"/>
      <c r="QJC8" s="201"/>
      <c r="QJD8" s="201"/>
      <c r="QJE8" s="201"/>
      <c r="QJF8" s="201"/>
      <c r="QJG8" s="201"/>
      <c r="QJH8" s="201"/>
      <c r="QJI8" s="201"/>
      <c r="QJJ8" s="201"/>
      <c r="QJK8" s="201"/>
      <c r="QJL8" s="201"/>
      <c r="QJM8" s="201"/>
      <c r="QJN8" s="201"/>
      <c r="QJO8" s="201"/>
      <c r="QJP8" s="201"/>
      <c r="QJQ8" s="201"/>
      <c r="QJR8" s="201"/>
      <c r="QJS8" s="201"/>
      <c r="QJT8" s="201"/>
      <c r="QJU8" s="201"/>
      <c r="QJV8" s="201"/>
      <c r="QJW8" s="201"/>
      <c r="QJX8" s="201"/>
      <c r="QJY8" s="201"/>
      <c r="QJZ8" s="201"/>
      <c r="QKA8" s="201"/>
      <c r="QKB8" s="201"/>
      <c r="QKC8" s="201"/>
      <c r="QKD8" s="201"/>
      <c r="QKE8" s="201"/>
      <c r="QKF8" s="201"/>
      <c r="QKG8" s="201"/>
      <c r="QKH8" s="201"/>
      <c r="QKI8" s="201"/>
      <c r="QKJ8" s="201"/>
      <c r="QKK8" s="201"/>
      <c r="QKL8" s="201"/>
      <c r="QKM8" s="201"/>
      <c r="QKN8" s="201"/>
      <c r="QKO8" s="201"/>
      <c r="QKP8" s="201"/>
      <c r="QKQ8" s="201"/>
      <c r="QKR8" s="201"/>
      <c r="QKS8" s="201"/>
      <c r="QKT8" s="201"/>
      <c r="QKU8" s="201"/>
      <c r="QKV8" s="201"/>
      <c r="QKW8" s="201"/>
      <c r="QKX8" s="201"/>
      <c r="QKY8" s="201"/>
      <c r="QKZ8" s="201"/>
      <c r="QLA8" s="201"/>
      <c r="QLB8" s="201"/>
      <c r="QLC8" s="201"/>
      <c r="QLD8" s="201"/>
      <c r="QLE8" s="201"/>
      <c r="QLF8" s="201"/>
      <c r="QLG8" s="201"/>
      <c r="QLH8" s="201"/>
      <c r="QLI8" s="201"/>
      <c r="QLJ8" s="201"/>
      <c r="QLK8" s="201"/>
      <c r="QLL8" s="201"/>
      <c r="QLM8" s="201"/>
      <c r="QLN8" s="201"/>
      <c r="QLO8" s="201"/>
      <c r="QLP8" s="201"/>
      <c r="QLQ8" s="201"/>
      <c r="QLR8" s="201"/>
      <c r="QLS8" s="201"/>
      <c r="QLT8" s="201"/>
      <c r="QLU8" s="201"/>
      <c r="QLV8" s="201"/>
      <c r="QLW8" s="201"/>
      <c r="QLX8" s="201"/>
      <c r="QLY8" s="201"/>
      <c r="QLZ8" s="201"/>
      <c r="QMA8" s="201"/>
      <c r="QMB8" s="201"/>
      <c r="QMC8" s="201"/>
      <c r="QMD8" s="201"/>
      <c r="QME8" s="201"/>
      <c r="QMF8" s="201"/>
      <c r="QMG8" s="201"/>
      <c r="QMH8" s="201"/>
      <c r="QMI8" s="201"/>
      <c r="QMJ8" s="201"/>
      <c r="QMK8" s="201"/>
      <c r="QML8" s="201"/>
      <c r="QMM8" s="201"/>
      <c r="QMN8" s="201"/>
      <c r="QMO8" s="201"/>
      <c r="QMP8" s="201"/>
      <c r="QMQ8" s="201"/>
      <c r="QMR8" s="201"/>
      <c r="QMS8" s="201"/>
      <c r="QMT8" s="201"/>
      <c r="QMU8" s="201"/>
      <c r="QMV8" s="201"/>
      <c r="QMW8" s="201"/>
      <c r="QMX8" s="201"/>
      <c r="QMY8" s="201"/>
      <c r="QMZ8" s="201"/>
      <c r="QNA8" s="201"/>
      <c r="QNB8" s="201"/>
      <c r="QNC8" s="201"/>
      <c r="QND8" s="201"/>
      <c r="QNE8" s="201"/>
      <c r="QNF8" s="201"/>
      <c r="QNG8" s="201"/>
      <c r="QNH8" s="201"/>
      <c r="QNI8" s="201"/>
      <c r="QNJ8" s="201"/>
      <c r="QNK8" s="201"/>
      <c r="QNL8" s="201"/>
      <c r="QNM8" s="201"/>
      <c r="QNN8" s="201"/>
      <c r="QNO8" s="201"/>
      <c r="QNP8" s="201"/>
      <c r="QNQ8" s="201"/>
      <c r="QNR8" s="201"/>
      <c r="QNS8" s="201"/>
      <c r="QNT8" s="201"/>
      <c r="QNU8" s="201"/>
      <c r="QNV8" s="201"/>
      <c r="QNW8" s="201"/>
      <c r="QNX8" s="201"/>
      <c r="QNY8" s="201"/>
      <c r="QNZ8" s="201"/>
      <c r="QOA8" s="201"/>
      <c r="QOB8" s="201"/>
      <c r="QOC8" s="201"/>
      <c r="QOD8" s="201"/>
      <c r="QOE8" s="201"/>
      <c r="QOF8" s="201"/>
      <c r="QOG8" s="201"/>
      <c r="QOH8" s="201"/>
      <c r="QOI8" s="201"/>
      <c r="QOJ8" s="201"/>
      <c r="QOK8" s="201"/>
      <c r="QOL8" s="201"/>
      <c r="QOM8" s="201"/>
      <c r="QON8" s="201"/>
      <c r="QOO8" s="201"/>
      <c r="QOP8" s="201"/>
      <c r="QOQ8" s="201"/>
      <c r="QOR8" s="201"/>
      <c r="QOS8" s="201"/>
      <c r="QOT8" s="201"/>
      <c r="QOU8" s="201"/>
      <c r="QOV8" s="201"/>
      <c r="QOW8" s="201"/>
      <c r="QOX8" s="201"/>
      <c r="QOY8" s="201"/>
      <c r="QOZ8" s="201"/>
      <c r="QPA8" s="201"/>
      <c r="QPB8" s="201"/>
      <c r="QPC8" s="201"/>
      <c r="QPD8" s="201"/>
      <c r="QPE8" s="201"/>
      <c r="QPF8" s="201"/>
      <c r="QPG8" s="201"/>
      <c r="QPH8" s="201"/>
      <c r="QPI8" s="201"/>
      <c r="QPJ8" s="201"/>
      <c r="QPK8" s="201"/>
      <c r="QPL8" s="201"/>
      <c r="QPM8" s="201"/>
      <c r="QPN8" s="201"/>
      <c r="QPO8" s="201"/>
      <c r="QPP8" s="201"/>
      <c r="QPQ8" s="201"/>
      <c r="QPR8" s="201"/>
      <c r="QPS8" s="201"/>
      <c r="QPT8" s="201"/>
      <c r="QPU8" s="201"/>
      <c r="QPV8" s="201"/>
      <c r="QPW8" s="201"/>
      <c r="QPX8" s="201"/>
      <c r="QPY8" s="201"/>
      <c r="QPZ8" s="201"/>
      <c r="QQA8" s="201"/>
      <c r="QQB8" s="201"/>
      <c r="QQC8" s="201"/>
      <c r="QQD8" s="201"/>
      <c r="QQE8" s="201"/>
      <c r="QQF8" s="201"/>
      <c r="QQG8" s="201"/>
      <c r="QQH8" s="201"/>
      <c r="QQI8" s="201"/>
      <c r="QQJ8" s="201"/>
      <c r="QQK8" s="201"/>
      <c r="QQL8" s="201"/>
      <c r="QQM8" s="201"/>
      <c r="QQN8" s="201"/>
      <c r="QQO8" s="201"/>
      <c r="QQP8" s="201"/>
      <c r="QQQ8" s="201"/>
      <c r="QQR8" s="201"/>
      <c r="QQS8" s="201"/>
      <c r="QQT8" s="201"/>
      <c r="QQU8" s="201"/>
      <c r="QQV8" s="201"/>
      <c r="QQW8" s="201"/>
      <c r="QQX8" s="201"/>
      <c r="QQY8" s="201"/>
      <c r="QQZ8" s="201"/>
      <c r="QRA8" s="201"/>
      <c r="QRB8" s="201"/>
      <c r="QRC8" s="201"/>
      <c r="QRD8" s="201"/>
      <c r="QRE8" s="201"/>
      <c r="QRF8" s="201"/>
      <c r="QRG8" s="201"/>
      <c r="QRH8" s="201"/>
      <c r="QRI8" s="201"/>
      <c r="QRJ8" s="201"/>
      <c r="QRK8" s="201"/>
      <c r="QRL8" s="201"/>
      <c r="QRM8" s="201"/>
      <c r="QRN8" s="201"/>
      <c r="QRO8" s="201"/>
      <c r="QRP8" s="201"/>
      <c r="QRQ8" s="201"/>
      <c r="QRR8" s="201"/>
      <c r="QRS8" s="201"/>
      <c r="QRT8" s="201"/>
      <c r="QRU8" s="201"/>
      <c r="QRV8" s="201"/>
      <c r="QRW8" s="201"/>
      <c r="QRX8" s="201"/>
      <c r="QRY8" s="201"/>
      <c r="QRZ8" s="201"/>
      <c r="QSA8" s="201"/>
      <c r="QSB8" s="201"/>
      <c r="QSC8" s="201"/>
      <c r="QSD8" s="201"/>
      <c r="QSE8" s="201"/>
      <c r="QSF8" s="201"/>
      <c r="QSG8" s="201"/>
      <c r="QSH8" s="201"/>
      <c r="QSI8" s="201"/>
      <c r="QSJ8" s="201"/>
      <c r="QSK8" s="201"/>
      <c r="QSL8" s="201"/>
      <c r="QSM8" s="201"/>
      <c r="QSN8" s="201"/>
      <c r="QSO8" s="201"/>
      <c r="QSP8" s="201"/>
      <c r="QSQ8" s="201"/>
      <c r="QSR8" s="201"/>
      <c r="QSS8" s="201"/>
      <c r="QST8" s="201"/>
      <c r="QSU8" s="201"/>
      <c r="QSV8" s="201"/>
      <c r="QSW8" s="201"/>
      <c r="QSX8" s="201"/>
      <c r="QSY8" s="201"/>
      <c r="QSZ8" s="201"/>
      <c r="QTA8" s="201"/>
      <c r="QTB8" s="201"/>
      <c r="QTC8" s="201"/>
      <c r="QTD8" s="201"/>
      <c r="QTE8" s="201"/>
      <c r="QTF8" s="201"/>
      <c r="QTG8" s="201"/>
      <c r="QTH8" s="201"/>
      <c r="QTI8" s="201"/>
      <c r="QTJ8" s="201"/>
      <c r="QTK8" s="201"/>
      <c r="QTL8" s="201"/>
      <c r="QTM8" s="201"/>
      <c r="QTN8" s="201"/>
      <c r="QTO8" s="201"/>
      <c r="QTP8" s="201"/>
      <c r="QTQ8" s="201"/>
      <c r="QTR8" s="201"/>
      <c r="QTS8" s="201"/>
      <c r="QTT8" s="201"/>
      <c r="QTU8" s="201"/>
      <c r="QTV8" s="201"/>
      <c r="QTW8" s="201"/>
      <c r="QTX8" s="201"/>
      <c r="QTY8" s="201"/>
      <c r="QTZ8" s="201"/>
      <c r="QUA8" s="201"/>
      <c r="QUB8" s="201"/>
      <c r="QUC8" s="201"/>
      <c r="QUD8" s="201"/>
      <c r="QUE8" s="201"/>
      <c r="QUF8" s="201"/>
      <c r="QUG8" s="201"/>
      <c r="QUH8" s="201"/>
      <c r="QUI8" s="201"/>
      <c r="QUJ8" s="201"/>
      <c r="QUK8" s="201"/>
      <c r="QUL8" s="201"/>
      <c r="QUM8" s="201"/>
      <c r="QUN8" s="201"/>
      <c r="QUO8" s="201"/>
      <c r="QUP8" s="201"/>
      <c r="QUQ8" s="201"/>
      <c r="QUR8" s="201"/>
      <c r="QUS8" s="201"/>
      <c r="QUT8" s="201"/>
      <c r="QUU8" s="201"/>
      <c r="QUV8" s="201"/>
      <c r="QUW8" s="201"/>
      <c r="QUX8" s="201"/>
      <c r="QUY8" s="201"/>
      <c r="QUZ8" s="201"/>
      <c r="QVA8" s="201"/>
      <c r="QVB8" s="201"/>
      <c r="QVC8" s="201"/>
      <c r="QVD8" s="201"/>
      <c r="QVE8" s="201"/>
      <c r="QVF8" s="201"/>
      <c r="QVG8" s="201"/>
      <c r="QVH8" s="201"/>
      <c r="QVI8" s="201"/>
      <c r="QVJ8" s="201"/>
      <c r="QVK8" s="201"/>
      <c r="QVL8" s="201"/>
      <c r="QVM8" s="201"/>
      <c r="QVN8" s="201"/>
      <c r="QVO8" s="201"/>
      <c r="QVP8" s="201"/>
      <c r="QVQ8" s="201"/>
      <c r="QVR8" s="201"/>
      <c r="QVS8" s="201"/>
      <c r="QVT8" s="201"/>
      <c r="QVU8" s="201"/>
      <c r="QVV8" s="201"/>
      <c r="QVW8" s="201"/>
      <c r="QVX8" s="201"/>
      <c r="QVY8" s="201"/>
      <c r="QVZ8" s="201"/>
      <c r="QWA8" s="201"/>
      <c r="QWB8" s="201"/>
      <c r="QWC8" s="201"/>
      <c r="QWD8" s="201"/>
      <c r="QWE8" s="201"/>
      <c r="QWF8" s="201"/>
      <c r="QWG8" s="201"/>
      <c r="QWH8" s="201"/>
      <c r="QWI8" s="201"/>
      <c r="QWJ8" s="201"/>
      <c r="QWK8" s="201"/>
      <c r="QWL8" s="201"/>
      <c r="QWM8" s="201"/>
      <c r="QWN8" s="201"/>
      <c r="QWO8" s="201"/>
      <c r="QWP8" s="201"/>
      <c r="QWQ8" s="201"/>
      <c r="QWR8" s="201"/>
      <c r="QWS8" s="201"/>
      <c r="QWT8" s="201"/>
      <c r="QWU8" s="201"/>
      <c r="QWV8" s="201"/>
      <c r="QWW8" s="201"/>
      <c r="QWX8" s="201"/>
      <c r="QWY8" s="201"/>
      <c r="QWZ8" s="201"/>
      <c r="QXA8" s="201"/>
      <c r="QXB8" s="201"/>
      <c r="QXC8" s="201"/>
      <c r="QXD8" s="201"/>
      <c r="QXE8" s="201"/>
      <c r="QXF8" s="201"/>
      <c r="QXG8" s="201"/>
      <c r="QXH8" s="201"/>
      <c r="QXI8" s="201"/>
      <c r="QXJ8" s="201"/>
      <c r="QXK8" s="201"/>
      <c r="QXL8" s="201"/>
      <c r="QXM8" s="201"/>
      <c r="QXN8" s="201"/>
      <c r="QXO8" s="201"/>
      <c r="QXP8" s="201"/>
      <c r="QXQ8" s="201"/>
      <c r="QXR8" s="201"/>
      <c r="QXS8" s="201"/>
      <c r="QXT8" s="201"/>
      <c r="QXU8" s="201"/>
      <c r="QXV8" s="201"/>
      <c r="QXW8" s="201"/>
      <c r="QXX8" s="201"/>
      <c r="QXY8" s="201"/>
      <c r="QXZ8" s="201"/>
      <c r="QYA8" s="201"/>
      <c r="QYB8" s="201"/>
      <c r="QYC8" s="201"/>
      <c r="QYD8" s="201"/>
      <c r="QYE8" s="201"/>
      <c r="QYF8" s="201"/>
      <c r="QYG8" s="201"/>
      <c r="QYH8" s="201"/>
      <c r="QYI8" s="201"/>
      <c r="QYJ8" s="201"/>
      <c r="QYK8" s="201"/>
      <c r="QYL8" s="201"/>
      <c r="QYM8" s="201"/>
      <c r="QYN8" s="201"/>
      <c r="QYO8" s="201"/>
      <c r="QYP8" s="201"/>
      <c r="QYQ8" s="201"/>
      <c r="QYR8" s="201"/>
      <c r="QYS8" s="201"/>
      <c r="QYT8" s="201"/>
      <c r="QYU8" s="201"/>
      <c r="QYV8" s="201"/>
      <c r="QYW8" s="201"/>
      <c r="QYX8" s="201"/>
      <c r="QYY8" s="201"/>
      <c r="QYZ8" s="201"/>
      <c r="QZA8" s="201"/>
      <c r="QZB8" s="201"/>
      <c r="QZC8" s="201"/>
      <c r="QZD8" s="201"/>
      <c r="QZE8" s="201"/>
      <c r="QZF8" s="201"/>
      <c r="QZG8" s="201"/>
      <c r="QZH8" s="201"/>
      <c r="QZI8" s="201"/>
      <c r="QZJ8" s="201"/>
      <c r="QZK8" s="201"/>
      <c r="QZL8" s="201"/>
      <c r="QZM8" s="201"/>
      <c r="QZN8" s="201"/>
      <c r="QZO8" s="201"/>
      <c r="QZP8" s="201"/>
      <c r="QZQ8" s="201"/>
      <c r="QZR8" s="201"/>
      <c r="QZS8" s="201"/>
      <c r="QZT8" s="201"/>
      <c r="QZU8" s="201"/>
      <c r="QZV8" s="201"/>
      <c r="QZW8" s="201"/>
      <c r="QZX8" s="201"/>
      <c r="QZY8" s="201"/>
      <c r="QZZ8" s="201"/>
      <c r="RAA8" s="201"/>
      <c r="RAB8" s="201"/>
      <c r="RAC8" s="201"/>
      <c r="RAD8" s="201"/>
      <c r="RAE8" s="201"/>
      <c r="RAF8" s="201"/>
      <c r="RAG8" s="201"/>
      <c r="RAH8" s="201"/>
      <c r="RAI8" s="201"/>
      <c r="RAJ8" s="201"/>
      <c r="RAK8" s="201"/>
      <c r="RAL8" s="201"/>
      <c r="RAM8" s="201"/>
      <c r="RAN8" s="201"/>
      <c r="RAO8" s="201"/>
      <c r="RAP8" s="201"/>
      <c r="RAQ8" s="201"/>
      <c r="RAR8" s="201"/>
      <c r="RAS8" s="201"/>
      <c r="RAT8" s="201"/>
      <c r="RAU8" s="201"/>
      <c r="RAV8" s="201"/>
      <c r="RAW8" s="201"/>
      <c r="RAX8" s="201"/>
      <c r="RAY8" s="201"/>
      <c r="RAZ8" s="201"/>
      <c r="RBA8" s="201"/>
      <c r="RBB8" s="201"/>
      <c r="RBC8" s="201"/>
      <c r="RBD8" s="201"/>
      <c r="RBE8" s="201"/>
      <c r="RBF8" s="201"/>
      <c r="RBG8" s="201"/>
      <c r="RBH8" s="201"/>
      <c r="RBI8" s="201"/>
      <c r="RBJ8" s="201"/>
      <c r="RBK8" s="201"/>
      <c r="RBL8" s="201"/>
      <c r="RBM8" s="201"/>
      <c r="RBN8" s="201"/>
      <c r="RBO8" s="201"/>
      <c r="RBP8" s="201"/>
      <c r="RBQ8" s="201"/>
      <c r="RBR8" s="201"/>
      <c r="RBS8" s="201"/>
      <c r="RBT8" s="201"/>
      <c r="RBU8" s="201"/>
      <c r="RBV8" s="201"/>
      <c r="RBW8" s="201"/>
      <c r="RBX8" s="201"/>
      <c r="RBY8" s="201"/>
      <c r="RBZ8" s="201"/>
      <c r="RCA8" s="201"/>
      <c r="RCB8" s="201"/>
      <c r="RCC8" s="201"/>
      <c r="RCD8" s="201"/>
      <c r="RCE8" s="201"/>
      <c r="RCF8" s="201"/>
      <c r="RCG8" s="201"/>
      <c r="RCH8" s="201"/>
      <c r="RCI8" s="201"/>
      <c r="RCJ8" s="201"/>
      <c r="RCK8" s="201"/>
      <c r="RCL8" s="201"/>
      <c r="RCM8" s="201"/>
      <c r="RCN8" s="201"/>
      <c r="RCO8" s="201"/>
      <c r="RCP8" s="201"/>
      <c r="RCQ8" s="201"/>
      <c r="RCR8" s="201"/>
      <c r="RCS8" s="201"/>
      <c r="RCT8" s="201"/>
      <c r="RCU8" s="201"/>
      <c r="RCV8" s="201"/>
      <c r="RCW8" s="201"/>
      <c r="RCX8" s="201"/>
      <c r="RCY8" s="201"/>
      <c r="RCZ8" s="201"/>
      <c r="RDA8" s="201"/>
      <c r="RDB8" s="201"/>
      <c r="RDC8" s="201"/>
      <c r="RDD8" s="201"/>
      <c r="RDE8" s="201"/>
      <c r="RDF8" s="201"/>
      <c r="RDG8" s="201"/>
      <c r="RDH8" s="201"/>
      <c r="RDI8" s="201"/>
      <c r="RDJ8" s="201"/>
      <c r="RDK8" s="201"/>
      <c r="RDL8" s="201"/>
      <c r="RDM8" s="201"/>
      <c r="RDN8" s="201"/>
      <c r="RDO8" s="201"/>
      <c r="RDP8" s="201"/>
      <c r="RDQ8" s="201"/>
      <c r="RDR8" s="201"/>
      <c r="RDS8" s="201"/>
      <c r="RDT8" s="201"/>
      <c r="RDU8" s="201"/>
      <c r="RDV8" s="201"/>
      <c r="RDW8" s="201"/>
      <c r="RDX8" s="201"/>
      <c r="RDY8" s="201"/>
      <c r="RDZ8" s="201"/>
      <c r="REA8" s="201"/>
      <c r="REB8" s="201"/>
      <c r="REC8" s="201"/>
      <c r="RED8" s="201"/>
      <c r="REE8" s="201"/>
      <c r="REF8" s="201"/>
      <c r="REG8" s="201"/>
      <c r="REH8" s="201"/>
      <c r="REI8" s="201"/>
      <c r="REJ8" s="201"/>
      <c r="REK8" s="201"/>
      <c r="REL8" s="201"/>
      <c r="REM8" s="201"/>
      <c r="REN8" s="201"/>
      <c r="REO8" s="201"/>
      <c r="REP8" s="201"/>
      <c r="REQ8" s="201"/>
      <c r="RER8" s="201"/>
      <c r="RES8" s="201"/>
      <c r="RET8" s="201"/>
      <c r="REU8" s="201"/>
      <c r="REV8" s="201"/>
      <c r="REW8" s="201"/>
      <c r="REX8" s="201"/>
      <c r="REY8" s="201"/>
      <c r="REZ8" s="201"/>
      <c r="RFA8" s="201"/>
      <c r="RFB8" s="201"/>
      <c r="RFC8" s="201"/>
      <c r="RFD8" s="201"/>
      <c r="RFE8" s="201"/>
      <c r="RFF8" s="201"/>
      <c r="RFG8" s="201"/>
      <c r="RFH8" s="201"/>
      <c r="RFI8" s="201"/>
      <c r="RFJ8" s="201"/>
      <c r="RFK8" s="201"/>
      <c r="RFL8" s="201"/>
      <c r="RFM8" s="201"/>
      <c r="RFN8" s="201"/>
      <c r="RFO8" s="201"/>
      <c r="RFP8" s="201"/>
      <c r="RFQ8" s="201"/>
      <c r="RFR8" s="201"/>
      <c r="RFS8" s="201"/>
      <c r="RFT8" s="201"/>
      <c r="RFU8" s="201"/>
      <c r="RFV8" s="201"/>
      <c r="RFW8" s="201"/>
      <c r="RFX8" s="201"/>
      <c r="RFY8" s="201"/>
      <c r="RFZ8" s="201"/>
      <c r="RGA8" s="201"/>
      <c r="RGB8" s="201"/>
      <c r="RGC8" s="201"/>
      <c r="RGD8" s="201"/>
      <c r="RGE8" s="201"/>
      <c r="RGF8" s="201"/>
      <c r="RGG8" s="201"/>
      <c r="RGH8" s="201"/>
      <c r="RGI8" s="201"/>
      <c r="RGJ8" s="201"/>
      <c r="RGK8" s="201"/>
      <c r="RGL8" s="201"/>
      <c r="RGM8" s="201"/>
      <c r="RGN8" s="201"/>
      <c r="RGO8" s="201"/>
      <c r="RGP8" s="201"/>
      <c r="RGQ8" s="201"/>
      <c r="RGR8" s="201"/>
      <c r="RGS8" s="201"/>
      <c r="RGT8" s="201"/>
      <c r="RGU8" s="201"/>
      <c r="RGV8" s="201"/>
      <c r="RGW8" s="201"/>
      <c r="RGX8" s="201"/>
      <c r="RGY8" s="201"/>
      <c r="RGZ8" s="201"/>
      <c r="RHA8" s="201"/>
      <c r="RHB8" s="201"/>
      <c r="RHC8" s="201"/>
      <c r="RHD8" s="201"/>
      <c r="RHE8" s="201"/>
      <c r="RHF8" s="201"/>
      <c r="RHG8" s="201"/>
      <c r="RHH8" s="201"/>
      <c r="RHI8" s="201"/>
      <c r="RHJ8" s="201"/>
      <c r="RHK8" s="201"/>
      <c r="RHL8" s="201"/>
      <c r="RHM8" s="201"/>
      <c r="RHN8" s="201"/>
      <c r="RHO8" s="201"/>
      <c r="RHP8" s="201"/>
      <c r="RHQ8" s="201"/>
      <c r="RHR8" s="201"/>
      <c r="RHS8" s="201"/>
      <c r="RHT8" s="201"/>
      <c r="RHU8" s="201"/>
      <c r="RHV8" s="201"/>
      <c r="RHW8" s="201"/>
      <c r="RHX8" s="201"/>
      <c r="RHY8" s="201"/>
      <c r="RHZ8" s="201"/>
      <c r="RIA8" s="201"/>
      <c r="RIB8" s="201"/>
      <c r="RIC8" s="201"/>
      <c r="RID8" s="201"/>
      <c r="RIE8" s="201"/>
      <c r="RIF8" s="201"/>
      <c r="RIG8" s="201"/>
      <c r="RIH8" s="201"/>
      <c r="RII8" s="201"/>
      <c r="RIJ8" s="201"/>
      <c r="RIK8" s="201"/>
      <c r="RIL8" s="201"/>
      <c r="RIM8" s="201"/>
      <c r="RIN8" s="201"/>
      <c r="RIO8" s="201"/>
      <c r="RIP8" s="201"/>
      <c r="RIQ8" s="201"/>
      <c r="RIR8" s="201"/>
      <c r="RIS8" s="201"/>
      <c r="RIT8" s="201"/>
      <c r="RIU8" s="201"/>
      <c r="RIV8" s="201"/>
      <c r="RIW8" s="201"/>
      <c r="RIX8" s="201"/>
      <c r="RIY8" s="201"/>
      <c r="RIZ8" s="201"/>
      <c r="RJA8" s="201"/>
      <c r="RJB8" s="201"/>
      <c r="RJC8" s="201"/>
      <c r="RJD8" s="201"/>
      <c r="RJE8" s="201"/>
      <c r="RJF8" s="201"/>
      <c r="RJG8" s="201"/>
      <c r="RJH8" s="201"/>
      <c r="RJI8" s="201"/>
      <c r="RJJ8" s="201"/>
      <c r="RJK8" s="201"/>
      <c r="RJL8" s="201"/>
      <c r="RJM8" s="201"/>
      <c r="RJN8" s="201"/>
      <c r="RJO8" s="201"/>
      <c r="RJP8" s="201"/>
      <c r="RJQ8" s="201"/>
      <c r="RJR8" s="201"/>
      <c r="RJS8" s="201"/>
      <c r="RJT8" s="201"/>
      <c r="RJU8" s="201"/>
      <c r="RJV8" s="201"/>
      <c r="RJW8" s="201"/>
      <c r="RJX8" s="201"/>
      <c r="RJY8" s="201"/>
      <c r="RJZ8" s="201"/>
      <c r="RKA8" s="201"/>
      <c r="RKB8" s="201"/>
      <c r="RKC8" s="201"/>
      <c r="RKD8" s="201"/>
      <c r="RKE8" s="201"/>
      <c r="RKF8" s="201"/>
      <c r="RKG8" s="201"/>
      <c r="RKH8" s="201"/>
      <c r="RKI8" s="201"/>
      <c r="RKJ8" s="201"/>
      <c r="RKK8" s="201"/>
      <c r="RKL8" s="201"/>
      <c r="RKM8" s="201"/>
      <c r="RKN8" s="201"/>
      <c r="RKO8" s="201"/>
      <c r="RKP8" s="201"/>
      <c r="RKQ8" s="201"/>
      <c r="RKR8" s="201"/>
      <c r="RKS8" s="201"/>
      <c r="RKT8" s="201"/>
      <c r="RKU8" s="201"/>
      <c r="RKV8" s="201"/>
      <c r="RKW8" s="201"/>
      <c r="RKX8" s="201"/>
      <c r="RKY8" s="201"/>
      <c r="RKZ8" s="201"/>
      <c r="RLA8" s="201"/>
      <c r="RLB8" s="201"/>
      <c r="RLC8" s="201"/>
      <c r="RLD8" s="201"/>
      <c r="RLE8" s="201"/>
      <c r="RLF8" s="201"/>
      <c r="RLG8" s="201"/>
      <c r="RLH8" s="201"/>
      <c r="RLI8" s="201"/>
      <c r="RLJ8" s="201"/>
      <c r="RLK8" s="201"/>
      <c r="RLL8" s="201"/>
      <c r="RLM8" s="201"/>
      <c r="RLN8" s="201"/>
      <c r="RLO8" s="201"/>
      <c r="RLP8" s="201"/>
      <c r="RLQ8" s="201"/>
      <c r="RLR8" s="201"/>
      <c r="RLS8" s="201"/>
      <c r="RLT8" s="201"/>
      <c r="RLU8" s="201"/>
      <c r="RLV8" s="201"/>
      <c r="RLW8" s="201"/>
      <c r="RLX8" s="201"/>
      <c r="RLY8" s="201"/>
      <c r="RLZ8" s="201"/>
      <c r="RMA8" s="201"/>
      <c r="RMB8" s="201"/>
      <c r="RMC8" s="201"/>
      <c r="RMD8" s="201"/>
      <c r="RME8" s="201"/>
      <c r="RMF8" s="201"/>
      <c r="RMG8" s="201"/>
      <c r="RMH8" s="201"/>
      <c r="RMI8" s="201"/>
      <c r="RMJ8" s="201"/>
      <c r="RMK8" s="201"/>
      <c r="RML8" s="201"/>
      <c r="RMM8" s="201"/>
      <c r="RMN8" s="201"/>
      <c r="RMO8" s="201"/>
      <c r="RMP8" s="201"/>
      <c r="RMQ8" s="201"/>
      <c r="RMR8" s="201"/>
      <c r="RMS8" s="201"/>
      <c r="RMT8" s="201"/>
      <c r="RMU8" s="201"/>
      <c r="RMV8" s="201"/>
      <c r="RMW8" s="201"/>
      <c r="RMX8" s="201"/>
      <c r="RMY8" s="201"/>
      <c r="RMZ8" s="201"/>
      <c r="RNA8" s="201"/>
      <c r="RNB8" s="201"/>
      <c r="RNC8" s="201"/>
      <c r="RND8" s="201"/>
      <c r="RNE8" s="201"/>
      <c r="RNF8" s="201"/>
      <c r="RNG8" s="201"/>
      <c r="RNH8" s="201"/>
      <c r="RNI8" s="201"/>
      <c r="RNJ8" s="201"/>
      <c r="RNK8" s="201"/>
      <c r="RNL8" s="201"/>
      <c r="RNM8" s="201"/>
      <c r="RNN8" s="201"/>
      <c r="RNO8" s="201"/>
      <c r="RNP8" s="201"/>
      <c r="RNQ8" s="201"/>
      <c r="RNR8" s="201"/>
      <c r="RNS8" s="201"/>
      <c r="RNT8" s="201"/>
      <c r="RNU8" s="201"/>
      <c r="RNV8" s="201"/>
      <c r="RNW8" s="201"/>
      <c r="RNX8" s="201"/>
      <c r="RNY8" s="201"/>
      <c r="RNZ8" s="201"/>
      <c r="ROA8" s="201"/>
      <c r="ROB8" s="201"/>
      <c r="ROC8" s="201"/>
      <c r="ROD8" s="201"/>
      <c r="ROE8" s="201"/>
      <c r="ROF8" s="201"/>
      <c r="ROG8" s="201"/>
      <c r="ROH8" s="201"/>
      <c r="ROI8" s="201"/>
      <c r="ROJ8" s="201"/>
      <c r="ROK8" s="201"/>
      <c r="ROL8" s="201"/>
      <c r="ROM8" s="201"/>
      <c r="RON8" s="201"/>
      <c r="ROO8" s="201"/>
      <c r="ROP8" s="201"/>
      <c r="ROQ8" s="201"/>
      <c r="ROR8" s="201"/>
      <c r="ROS8" s="201"/>
      <c r="ROT8" s="201"/>
      <c r="ROU8" s="201"/>
      <c r="ROV8" s="201"/>
      <c r="ROW8" s="201"/>
      <c r="ROX8" s="201"/>
      <c r="ROY8" s="201"/>
      <c r="ROZ8" s="201"/>
      <c r="RPA8" s="201"/>
      <c r="RPB8" s="201"/>
      <c r="RPC8" s="201"/>
      <c r="RPD8" s="201"/>
      <c r="RPE8" s="201"/>
      <c r="RPF8" s="201"/>
      <c r="RPG8" s="201"/>
      <c r="RPH8" s="201"/>
      <c r="RPI8" s="201"/>
      <c r="RPJ8" s="201"/>
      <c r="RPK8" s="201"/>
      <c r="RPL8" s="201"/>
      <c r="RPM8" s="201"/>
      <c r="RPN8" s="201"/>
      <c r="RPO8" s="201"/>
      <c r="RPP8" s="201"/>
      <c r="RPQ8" s="201"/>
      <c r="RPR8" s="201"/>
      <c r="RPS8" s="201"/>
      <c r="RPT8" s="201"/>
      <c r="RPU8" s="201"/>
      <c r="RPV8" s="201"/>
      <c r="RPW8" s="201"/>
      <c r="RPX8" s="201"/>
      <c r="RPY8" s="201"/>
      <c r="RPZ8" s="201"/>
      <c r="RQA8" s="201"/>
      <c r="RQB8" s="201"/>
      <c r="RQC8" s="201"/>
      <c r="RQD8" s="201"/>
      <c r="RQE8" s="201"/>
      <c r="RQF8" s="201"/>
      <c r="RQG8" s="201"/>
      <c r="RQH8" s="201"/>
      <c r="RQI8" s="201"/>
      <c r="RQJ8" s="201"/>
      <c r="RQK8" s="201"/>
      <c r="RQL8" s="201"/>
      <c r="RQM8" s="201"/>
      <c r="RQN8" s="201"/>
      <c r="RQO8" s="201"/>
      <c r="RQP8" s="201"/>
      <c r="RQQ8" s="201"/>
      <c r="RQR8" s="201"/>
      <c r="RQS8" s="201"/>
      <c r="RQT8" s="201"/>
      <c r="RQU8" s="201"/>
      <c r="RQV8" s="201"/>
      <c r="RQW8" s="201"/>
      <c r="RQX8" s="201"/>
      <c r="RQY8" s="201"/>
      <c r="RQZ8" s="201"/>
      <c r="RRA8" s="201"/>
      <c r="RRB8" s="201"/>
      <c r="RRC8" s="201"/>
      <c r="RRD8" s="201"/>
      <c r="RRE8" s="201"/>
      <c r="RRF8" s="201"/>
      <c r="RRG8" s="201"/>
      <c r="RRH8" s="201"/>
      <c r="RRI8" s="201"/>
      <c r="RRJ8" s="201"/>
      <c r="RRK8" s="201"/>
      <c r="RRL8" s="201"/>
      <c r="RRM8" s="201"/>
      <c r="RRN8" s="201"/>
      <c r="RRO8" s="201"/>
      <c r="RRP8" s="201"/>
      <c r="RRQ8" s="201"/>
      <c r="RRR8" s="201"/>
      <c r="RRS8" s="201"/>
      <c r="RRT8" s="201"/>
      <c r="RRU8" s="201"/>
      <c r="RRV8" s="201"/>
      <c r="RRW8" s="201"/>
      <c r="RRX8" s="201"/>
      <c r="RRY8" s="201"/>
      <c r="RRZ8" s="201"/>
      <c r="RSA8" s="201"/>
      <c r="RSB8" s="201"/>
      <c r="RSC8" s="201"/>
      <c r="RSD8" s="201"/>
      <c r="RSE8" s="201"/>
      <c r="RSF8" s="201"/>
      <c r="RSG8" s="201"/>
      <c r="RSH8" s="201"/>
      <c r="RSI8" s="201"/>
      <c r="RSJ8" s="201"/>
      <c r="RSK8" s="201"/>
      <c r="RSL8" s="201"/>
      <c r="RSM8" s="201"/>
      <c r="RSN8" s="201"/>
      <c r="RSO8" s="201"/>
      <c r="RSP8" s="201"/>
      <c r="RSQ8" s="201"/>
      <c r="RSR8" s="201"/>
      <c r="RSS8" s="201"/>
      <c r="RST8" s="201"/>
      <c r="RSU8" s="201"/>
      <c r="RSV8" s="201"/>
      <c r="RSW8" s="201"/>
      <c r="RSX8" s="201"/>
      <c r="RSY8" s="201"/>
      <c r="RSZ8" s="201"/>
      <c r="RTA8" s="201"/>
      <c r="RTB8" s="201"/>
      <c r="RTC8" s="201"/>
      <c r="RTD8" s="201"/>
      <c r="RTE8" s="201"/>
      <c r="RTF8" s="201"/>
      <c r="RTG8" s="201"/>
      <c r="RTH8" s="201"/>
      <c r="RTI8" s="201"/>
      <c r="RTJ8" s="201"/>
      <c r="RTK8" s="201"/>
      <c r="RTL8" s="201"/>
      <c r="RTM8" s="201"/>
      <c r="RTN8" s="201"/>
      <c r="RTO8" s="201"/>
      <c r="RTP8" s="201"/>
      <c r="RTQ8" s="201"/>
      <c r="RTR8" s="201"/>
      <c r="RTS8" s="201"/>
      <c r="RTT8" s="201"/>
      <c r="RTU8" s="201"/>
      <c r="RTV8" s="201"/>
      <c r="RTW8" s="201"/>
      <c r="RTX8" s="201"/>
      <c r="RTY8" s="201"/>
      <c r="RTZ8" s="201"/>
      <c r="RUA8" s="201"/>
      <c r="RUB8" s="201"/>
      <c r="RUC8" s="201"/>
      <c r="RUD8" s="201"/>
      <c r="RUE8" s="201"/>
      <c r="RUF8" s="201"/>
      <c r="RUG8" s="201"/>
      <c r="RUH8" s="201"/>
      <c r="RUI8" s="201"/>
      <c r="RUJ8" s="201"/>
      <c r="RUK8" s="201"/>
      <c r="RUL8" s="201"/>
      <c r="RUM8" s="201"/>
      <c r="RUN8" s="201"/>
      <c r="RUO8" s="201"/>
      <c r="RUP8" s="201"/>
      <c r="RUQ8" s="201"/>
      <c r="RUR8" s="201"/>
      <c r="RUS8" s="201"/>
      <c r="RUT8" s="201"/>
      <c r="RUU8" s="201"/>
      <c r="RUV8" s="201"/>
      <c r="RUW8" s="201"/>
      <c r="RUX8" s="201"/>
      <c r="RUY8" s="201"/>
      <c r="RUZ8" s="201"/>
      <c r="RVA8" s="201"/>
      <c r="RVB8" s="201"/>
      <c r="RVC8" s="201"/>
      <c r="RVD8" s="201"/>
      <c r="RVE8" s="201"/>
      <c r="RVF8" s="201"/>
      <c r="RVG8" s="201"/>
      <c r="RVH8" s="201"/>
      <c r="RVI8" s="201"/>
      <c r="RVJ8" s="201"/>
      <c r="RVK8" s="201"/>
      <c r="RVL8" s="201"/>
      <c r="RVM8" s="201"/>
      <c r="RVN8" s="201"/>
      <c r="RVO8" s="201"/>
      <c r="RVP8" s="201"/>
      <c r="RVQ8" s="201"/>
      <c r="RVR8" s="201"/>
      <c r="RVS8" s="201"/>
      <c r="RVT8" s="201"/>
      <c r="RVU8" s="201"/>
      <c r="RVV8" s="201"/>
      <c r="RVW8" s="201"/>
      <c r="RVX8" s="201"/>
      <c r="RVY8" s="201"/>
      <c r="RVZ8" s="201"/>
      <c r="RWA8" s="201"/>
      <c r="RWB8" s="201"/>
      <c r="RWC8" s="201"/>
      <c r="RWD8" s="201"/>
      <c r="RWE8" s="201"/>
      <c r="RWF8" s="201"/>
      <c r="RWG8" s="201"/>
      <c r="RWH8" s="201"/>
      <c r="RWI8" s="201"/>
      <c r="RWJ8" s="201"/>
      <c r="RWK8" s="201"/>
      <c r="RWL8" s="201"/>
      <c r="RWM8" s="201"/>
      <c r="RWN8" s="201"/>
      <c r="RWO8" s="201"/>
      <c r="RWP8" s="201"/>
      <c r="RWQ8" s="201"/>
      <c r="RWR8" s="201"/>
      <c r="RWS8" s="201"/>
      <c r="RWT8" s="201"/>
      <c r="RWU8" s="201"/>
      <c r="RWV8" s="201"/>
      <c r="RWW8" s="201"/>
      <c r="RWX8" s="201"/>
      <c r="RWY8" s="201"/>
      <c r="RWZ8" s="201"/>
      <c r="RXA8" s="201"/>
      <c r="RXB8" s="201"/>
      <c r="RXC8" s="201"/>
      <c r="RXD8" s="201"/>
      <c r="RXE8" s="201"/>
      <c r="RXF8" s="201"/>
      <c r="RXG8" s="201"/>
      <c r="RXH8" s="201"/>
      <c r="RXI8" s="201"/>
      <c r="RXJ8" s="201"/>
      <c r="RXK8" s="201"/>
      <c r="RXL8" s="201"/>
      <c r="RXM8" s="201"/>
      <c r="RXN8" s="201"/>
      <c r="RXO8" s="201"/>
      <c r="RXP8" s="201"/>
      <c r="RXQ8" s="201"/>
      <c r="RXR8" s="201"/>
      <c r="RXS8" s="201"/>
      <c r="RXT8" s="201"/>
      <c r="RXU8" s="201"/>
      <c r="RXV8" s="201"/>
      <c r="RXW8" s="201"/>
      <c r="RXX8" s="201"/>
      <c r="RXY8" s="201"/>
      <c r="RXZ8" s="201"/>
      <c r="RYA8" s="201"/>
      <c r="RYB8" s="201"/>
      <c r="RYC8" s="201"/>
      <c r="RYD8" s="201"/>
      <c r="RYE8" s="201"/>
      <c r="RYF8" s="201"/>
      <c r="RYG8" s="201"/>
      <c r="RYH8" s="201"/>
      <c r="RYI8" s="201"/>
      <c r="RYJ8" s="201"/>
      <c r="RYK8" s="201"/>
      <c r="RYL8" s="201"/>
      <c r="RYM8" s="201"/>
      <c r="RYN8" s="201"/>
      <c r="RYO8" s="201"/>
      <c r="RYP8" s="201"/>
      <c r="RYQ8" s="201"/>
      <c r="RYR8" s="201"/>
      <c r="RYS8" s="201"/>
      <c r="RYT8" s="201"/>
      <c r="RYU8" s="201"/>
      <c r="RYV8" s="201"/>
      <c r="RYW8" s="201"/>
      <c r="RYX8" s="201"/>
      <c r="RYY8" s="201"/>
      <c r="RYZ8" s="201"/>
      <c r="RZA8" s="201"/>
      <c r="RZB8" s="201"/>
      <c r="RZC8" s="201"/>
      <c r="RZD8" s="201"/>
      <c r="RZE8" s="201"/>
      <c r="RZF8" s="201"/>
      <c r="RZG8" s="201"/>
      <c r="RZH8" s="201"/>
      <c r="RZI8" s="201"/>
      <c r="RZJ8" s="201"/>
      <c r="RZK8" s="201"/>
      <c r="RZL8" s="201"/>
      <c r="RZM8" s="201"/>
      <c r="RZN8" s="201"/>
      <c r="RZO8" s="201"/>
      <c r="RZP8" s="201"/>
      <c r="RZQ8" s="201"/>
      <c r="RZR8" s="201"/>
      <c r="RZS8" s="201"/>
      <c r="RZT8" s="201"/>
      <c r="RZU8" s="201"/>
      <c r="RZV8" s="201"/>
      <c r="RZW8" s="201"/>
      <c r="RZX8" s="201"/>
      <c r="RZY8" s="201"/>
      <c r="RZZ8" s="201"/>
      <c r="SAA8" s="201"/>
      <c r="SAB8" s="201"/>
      <c r="SAC8" s="201"/>
      <c r="SAD8" s="201"/>
      <c r="SAE8" s="201"/>
      <c r="SAF8" s="201"/>
      <c r="SAG8" s="201"/>
      <c r="SAH8" s="201"/>
      <c r="SAI8" s="201"/>
      <c r="SAJ8" s="201"/>
      <c r="SAK8" s="201"/>
      <c r="SAL8" s="201"/>
      <c r="SAM8" s="201"/>
      <c r="SAN8" s="201"/>
      <c r="SAO8" s="201"/>
      <c r="SAP8" s="201"/>
      <c r="SAQ8" s="201"/>
      <c r="SAR8" s="201"/>
      <c r="SAS8" s="201"/>
      <c r="SAT8" s="201"/>
      <c r="SAU8" s="201"/>
      <c r="SAV8" s="201"/>
      <c r="SAW8" s="201"/>
      <c r="SAX8" s="201"/>
      <c r="SAY8" s="201"/>
      <c r="SAZ8" s="201"/>
      <c r="SBA8" s="201"/>
      <c r="SBB8" s="201"/>
      <c r="SBC8" s="201"/>
      <c r="SBD8" s="201"/>
      <c r="SBE8" s="201"/>
      <c r="SBF8" s="201"/>
      <c r="SBG8" s="201"/>
      <c r="SBH8" s="201"/>
      <c r="SBI8" s="201"/>
      <c r="SBJ8" s="201"/>
      <c r="SBK8" s="201"/>
      <c r="SBL8" s="201"/>
      <c r="SBM8" s="201"/>
      <c r="SBN8" s="201"/>
      <c r="SBO8" s="201"/>
      <c r="SBP8" s="201"/>
      <c r="SBQ8" s="201"/>
      <c r="SBR8" s="201"/>
      <c r="SBS8" s="201"/>
      <c r="SBT8" s="201"/>
      <c r="SBU8" s="201"/>
      <c r="SBV8" s="201"/>
      <c r="SBW8" s="201"/>
      <c r="SBX8" s="201"/>
      <c r="SBY8" s="201"/>
      <c r="SBZ8" s="201"/>
      <c r="SCA8" s="201"/>
      <c r="SCB8" s="201"/>
      <c r="SCC8" s="201"/>
      <c r="SCD8" s="201"/>
      <c r="SCE8" s="201"/>
      <c r="SCF8" s="201"/>
      <c r="SCG8" s="201"/>
      <c r="SCH8" s="201"/>
      <c r="SCI8" s="201"/>
      <c r="SCJ8" s="201"/>
      <c r="SCK8" s="201"/>
      <c r="SCL8" s="201"/>
      <c r="SCM8" s="201"/>
      <c r="SCN8" s="201"/>
      <c r="SCO8" s="201"/>
      <c r="SCP8" s="201"/>
      <c r="SCQ8" s="201"/>
      <c r="SCR8" s="201"/>
      <c r="SCS8" s="201"/>
      <c r="SCT8" s="201"/>
      <c r="SCU8" s="201"/>
      <c r="SCV8" s="201"/>
      <c r="SCW8" s="201"/>
      <c r="SCX8" s="201"/>
      <c r="SCY8" s="201"/>
      <c r="SCZ8" s="201"/>
      <c r="SDA8" s="201"/>
      <c r="SDB8" s="201"/>
      <c r="SDC8" s="201"/>
      <c r="SDD8" s="201"/>
      <c r="SDE8" s="201"/>
      <c r="SDF8" s="201"/>
      <c r="SDG8" s="201"/>
      <c r="SDH8" s="201"/>
      <c r="SDI8" s="201"/>
      <c r="SDJ8" s="201"/>
      <c r="SDK8" s="201"/>
      <c r="SDL8" s="201"/>
      <c r="SDM8" s="201"/>
      <c r="SDN8" s="201"/>
      <c r="SDO8" s="201"/>
      <c r="SDP8" s="201"/>
      <c r="SDQ8" s="201"/>
      <c r="SDR8" s="201"/>
      <c r="SDS8" s="201"/>
      <c r="SDT8" s="201"/>
      <c r="SDU8" s="201"/>
      <c r="SDV8" s="201"/>
      <c r="SDW8" s="201"/>
      <c r="SDX8" s="201"/>
      <c r="SDY8" s="201"/>
      <c r="SDZ8" s="201"/>
      <c r="SEA8" s="201"/>
      <c r="SEB8" s="201"/>
      <c r="SEC8" s="201"/>
      <c r="SED8" s="201"/>
      <c r="SEE8" s="201"/>
      <c r="SEF8" s="201"/>
      <c r="SEG8" s="201"/>
      <c r="SEH8" s="201"/>
      <c r="SEI8" s="201"/>
      <c r="SEJ8" s="201"/>
      <c r="SEK8" s="201"/>
      <c r="SEL8" s="201"/>
      <c r="SEM8" s="201"/>
      <c r="SEN8" s="201"/>
      <c r="SEO8" s="201"/>
      <c r="SEP8" s="201"/>
      <c r="SEQ8" s="201"/>
      <c r="SER8" s="201"/>
      <c r="SES8" s="201"/>
      <c r="SET8" s="201"/>
      <c r="SEU8" s="201"/>
      <c r="SEV8" s="201"/>
      <c r="SEW8" s="201"/>
      <c r="SEX8" s="201"/>
      <c r="SEY8" s="201"/>
      <c r="SEZ8" s="201"/>
      <c r="SFA8" s="201"/>
      <c r="SFB8" s="201"/>
      <c r="SFC8" s="201"/>
      <c r="SFD8" s="201"/>
      <c r="SFE8" s="201"/>
      <c r="SFF8" s="201"/>
      <c r="SFG8" s="201"/>
      <c r="SFH8" s="201"/>
      <c r="SFI8" s="201"/>
      <c r="SFJ8" s="201"/>
      <c r="SFK8" s="201"/>
      <c r="SFL8" s="201"/>
      <c r="SFM8" s="201"/>
      <c r="SFN8" s="201"/>
      <c r="SFO8" s="201"/>
      <c r="SFP8" s="201"/>
      <c r="SFQ8" s="201"/>
      <c r="SFR8" s="201"/>
      <c r="SFS8" s="201"/>
      <c r="SFT8" s="201"/>
      <c r="SFU8" s="201"/>
      <c r="SFV8" s="201"/>
      <c r="SFW8" s="201"/>
      <c r="SFX8" s="201"/>
      <c r="SFY8" s="201"/>
      <c r="SFZ8" s="201"/>
      <c r="SGA8" s="201"/>
      <c r="SGB8" s="201"/>
      <c r="SGC8" s="201"/>
      <c r="SGD8" s="201"/>
      <c r="SGE8" s="201"/>
      <c r="SGF8" s="201"/>
      <c r="SGG8" s="201"/>
      <c r="SGH8" s="201"/>
      <c r="SGI8" s="201"/>
      <c r="SGJ8" s="201"/>
      <c r="SGK8" s="201"/>
      <c r="SGL8" s="201"/>
      <c r="SGM8" s="201"/>
      <c r="SGN8" s="201"/>
      <c r="SGO8" s="201"/>
      <c r="SGP8" s="201"/>
      <c r="SGQ8" s="201"/>
      <c r="SGR8" s="201"/>
      <c r="SGS8" s="201"/>
      <c r="SGT8" s="201"/>
      <c r="SGU8" s="201"/>
      <c r="SGV8" s="201"/>
      <c r="SGW8" s="201"/>
      <c r="SGX8" s="201"/>
      <c r="SGY8" s="201"/>
      <c r="SGZ8" s="201"/>
      <c r="SHA8" s="201"/>
      <c r="SHB8" s="201"/>
      <c r="SHC8" s="201"/>
      <c r="SHD8" s="201"/>
      <c r="SHE8" s="201"/>
      <c r="SHF8" s="201"/>
      <c r="SHG8" s="201"/>
      <c r="SHH8" s="201"/>
      <c r="SHI8" s="201"/>
      <c r="SHJ8" s="201"/>
      <c r="SHK8" s="201"/>
      <c r="SHL8" s="201"/>
      <c r="SHM8" s="201"/>
      <c r="SHN8" s="201"/>
      <c r="SHO8" s="201"/>
      <c r="SHP8" s="201"/>
      <c r="SHQ8" s="201"/>
      <c r="SHR8" s="201"/>
      <c r="SHS8" s="201"/>
      <c r="SHT8" s="201"/>
      <c r="SHU8" s="201"/>
      <c r="SHV8" s="201"/>
      <c r="SHW8" s="201"/>
      <c r="SHX8" s="201"/>
      <c r="SHY8" s="201"/>
      <c r="SHZ8" s="201"/>
      <c r="SIA8" s="201"/>
      <c r="SIB8" s="201"/>
      <c r="SIC8" s="201"/>
      <c r="SID8" s="201"/>
      <c r="SIE8" s="201"/>
      <c r="SIF8" s="201"/>
      <c r="SIG8" s="201"/>
      <c r="SIH8" s="201"/>
      <c r="SII8" s="201"/>
      <c r="SIJ8" s="201"/>
      <c r="SIK8" s="201"/>
      <c r="SIL8" s="201"/>
      <c r="SIM8" s="201"/>
      <c r="SIN8" s="201"/>
      <c r="SIO8" s="201"/>
      <c r="SIP8" s="201"/>
      <c r="SIQ8" s="201"/>
      <c r="SIR8" s="201"/>
      <c r="SIS8" s="201"/>
      <c r="SIT8" s="201"/>
      <c r="SIU8" s="201"/>
      <c r="SIV8" s="201"/>
      <c r="SIW8" s="201"/>
      <c r="SIX8" s="201"/>
      <c r="SIY8" s="201"/>
      <c r="SIZ8" s="201"/>
      <c r="SJA8" s="201"/>
      <c r="SJB8" s="201"/>
      <c r="SJC8" s="201"/>
      <c r="SJD8" s="201"/>
      <c r="SJE8" s="201"/>
      <c r="SJF8" s="201"/>
      <c r="SJG8" s="201"/>
      <c r="SJH8" s="201"/>
      <c r="SJI8" s="201"/>
      <c r="SJJ8" s="201"/>
      <c r="SJK8" s="201"/>
      <c r="SJL8" s="201"/>
      <c r="SJM8" s="201"/>
      <c r="SJN8" s="201"/>
      <c r="SJO8" s="201"/>
      <c r="SJP8" s="201"/>
      <c r="SJQ8" s="201"/>
      <c r="SJR8" s="201"/>
      <c r="SJS8" s="201"/>
      <c r="SJT8" s="201"/>
      <c r="SJU8" s="201"/>
      <c r="SJV8" s="201"/>
      <c r="SJW8" s="201"/>
      <c r="SJX8" s="201"/>
      <c r="SJY8" s="201"/>
      <c r="SJZ8" s="201"/>
      <c r="SKA8" s="201"/>
      <c r="SKB8" s="201"/>
      <c r="SKC8" s="201"/>
      <c r="SKD8" s="201"/>
      <c r="SKE8" s="201"/>
      <c r="SKF8" s="201"/>
      <c r="SKG8" s="201"/>
      <c r="SKH8" s="201"/>
      <c r="SKI8" s="201"/>
      <c r="SKJ8" s="201"/>
      <c r="SKK8" s="201"/>
      <c r="SKL8" s="201"/>
      <c r="SKM8" s="201"/>
      <c r="SKN8" s="201"/>
      <c r="SKO8" s="201"/>
      <c r="SKP8" s="201"/>
      <c r="SKQ8" s="201"/>
      <c r="SKR8" s="201"/>
      <c r="SKS8" s="201"/>
      <c r="SKT8" s="201"/>
      <c r="SKU8" s="201"/>
      <c r="SKV8" s="201"/>
      <c r="SKW8" s="201"/>
      <c r="SKX8" s="201"/>
      <c r="SKY8" s="201"/>
      <c r="SKZ8" s="201"/>
      <c r="SLA8" s="201"/>
      <c r="SLB8" s="201"/>
      <c r="SLC8" s="201"/>
      <c r="SLD8" s="201"/>
      <c r="SLE8" s="201"/>
      <c r="SLF8" s="201"/>
      <c r="SLG8" s="201"/>
      <c r="SLH8" s="201"/>
      <c r="SLI8" s="201"/>
      <c r="SLJ8" s="201"/>
      <c r="SLK8" s="201"/>
      <c r="SLL8" s="201"/>
      <c r="SLM8" s="201"/>
      <c r="SLN8" s="201"/>
      <c r="SLO8" s="201"/>
      <c r="SLP8" s="201"/>
      <c r="SLQ8" s="201"/>
      <c r="SLR8" s="201"/>
      <c r="SLS8" s="201"/>
      <c r="SLT8" s="201"/>
      <c r="SLU8" s="201"/>
      <c r="SLV8" s="201"/>
      <c r="SLW8" s="201"/>
      <c r="SLX8" s="201"/>
      <c r="SLY8" s="201"/>
      <c r="SLZ8" s="201"/>
      <c r="SMA8" s="201"/>
      <c r="SMB8" s="201"/>
      <c r="SMC8" s="201"/>
      <c r="SMD8" s="201"/>
      <c r="SME8" s="201"/>
      <c r="SMF8" s="201"/>
      <c r="SMG8" s="201"/>
      <c r="SMH8" s="201"/>
      <c r="SMI8" s="201"/>
      <c r="SMJ8" s="201"/>
      <c r="SMK8" s="201"/>
      <c r="SML8" s="201"/>
      <c r="SMM8" s="201"/>
      <c r="SMN8" s="201"/>
      <c r="SMO8" s="201"/>
      <c r="SMP8" s="201"/>
      <c r="SMQ8" s="201"/>
      <c r="SMR8" s="201"/>
      <c r="SMS8" s="201"/>
      <c r="SMT8" s="201"/>
      <c r="SMU8" s="201"/>
      <c r="SMV8" s="201"/>
      <c r="SMW8" s="201"/>
      <c r="SMX8" s="201"/>
      <c r="SMY8" s="201"/>
      <c r="SMZ8" s="201"/>
      <c r="SNA8" s="201"/>
      <c r="SNB8" s="201"/>
      <c r="SNC8" s="201"/>
      <c r="SND8" s="201"/>
      <c r="SNE8" s="201"/>
      <c r="SNF8" s="201"/>
      <c r="SNG8" s="201"/>
      <c r="SNH8" s="201"/>
      <c r="SNI8" s="201"/>
      <c r="SNJ8" s="201"/>
      <c r="SNK8" s="201"/>
      <c r="SNL8" s="201"/>
      <c r="SNM8" s="201"/>
      <c r="SNN8" s="201"/>
      <c r="SNO8" s="201"/>
      <c r="SNP8" s="201"/>
      <c r="SNQ8" s="201"/>
      <c r="SNR8" s="201"/>
      <c r="SNS8" s="201"/>
      <c r="SNT8" s="201"/>
      <c r="SNU8" s="201"/>
      <c r="SNV8" s="201"/>
      <c r="SNW8" s="201"/>
      <c r="SNX8" s="201"/>
      <c r="SNY8" s="201"/>
      <c r="SNZ8" s="201"/>
      <c r="SOA8" s="201"/>
      <c r="SOB8" s="201"/>
      <c r="SOC8" s="201"/>
      <c r="SOD8" s="201"/>
      <c r="SOE8" s="201"/>
      <c r="SOF8" s="201"/>
      <c r="SOG8" s="201"/>
      <c r="SOH8" s="201"/>
      <c r="SOI8" s="201"/>
      <c r="SOJ8" s="201"/>
      <c r="SOK8" s="201"/>
      <c r="SOL8" s="201"/>
      <c r="SOM8" s="201"/>
      <c r="SON8" s="201"/>
      <c r="SOO8" s="201"/>
      <c r="SOP8" s="201"/>
      <c r="SOQ8" s="201"/>
      <c r="SOR8" s="201"/>
      <c r="SOS8" s="201"/>
      <c r="SOT8" s="201"/>
      <c r="SOU8" s="201"/>
      <c r="SOV8" s="201"/>
      <c r="SOW8" s="201"/>
      <c r="SOX8" s="201"/>
      <c r="SOY8" s="201"/>
      <c r="SOZ8" s="201"/>
      <c r="SPA8" s="201"/>
      <c r="SPB8" s="201"/>
      <c r="SPC8" s="201"/>
      <c r="SPD8" s="201"/>
      <c r="SPE8" s="201"/>
      <c r="SPF8" s="201"/>
      <c r="SPG8" s="201"/>
      <c r="SPH8" s="201"/>
      <c r="SPI8" s="201"/>
      <c r="SPJ8" s="201"/>
      <c r="SPK8" s="201"/>
      <c r="SPL8" s="201"/>
      <c r="SPM8" s="201"/>
      <c r="SPN8" s="201"/>
      <c r="SPO8" s="201"/>
      <c r="SPP8" s="201"/>
      <c r="SPQ8" s="201"/>
      <c r="SPR8" s="201"/>
      <c r="SPS8" s="201"/>
      <c r="SPT8" s="201"/>
      <c r="SPU8" s="201"/>
      <c r="SPV8" s="201"/>
      <c r="SPW8" s="201"/>
      <c r="SPX8" s="201"/>
      <c r="SPY8" s="201"/>
      <c r="SPZ8" s="201"/>
      <c r="SQA8" s="201"/>
      <c r="SQB8" s="201"/>
      <c r="SQC8" s="201"/>
      <c r="SQD8" s="201"/>
      <c r="SQE8" s="201"/>
      <c r="SQF8" s="201"/>
      <c r="SQG8" s="201"/>
      <c r="SQH8" s="201"/>
      <c r="SQI8" s="201"/>
      <c r="SQJ8" s="201"/>
      <c r="SQK8" s="201"/>
      <c r="SQL8" s="201"/>
      <c r="SQM8" s="201"/>
      <c r="SQN8" s="201"/>
      <c r="SQO8" s="201"/>
      <c r="SQP8" s="201"/>
      <c r="SQQ8" s="201"/>
      <c r="SQR8" s="201"/>
      <c r="SQS8" s="201"/>
      <c r="SQT8" s="201"/>
      <c r="SQU8" s="201"/>
      <c r="SQV8" s="201"/>
      <c r="SQW8" s="201"/>
      <c r="SQX8" s="201"/>
      <c r="SQY8" s="201"/>
      <c r="SQZ8" s="201"/>
      <c r="SRA8" s="201"/>
      <c r="SRB8" s="201"/>
      <c r="SRC8" s="201"/>
      <c r="SRD8" s="201"/>
      <c r="SRE8" s="201"/>
      <c r="SRF8" s="201"/>
      <c r="SRG8" s="201"/>
      <c r="SRH8" s="201"/>
      <c r="SRI8" s="201"/>
      <c r="SRJ8" s="201"/>
      <c r="SRK8" s="201"/>
      <c r="SRL8" s="201"/>
      <c r="SRM8" s="201"/>
      <c r="SRN8" s="201"/>
      <c r="SRO8" s="201"/>
      <c r="SRP8" s="201"/>
      <c r="SRQ8" s="201"/>
      <c r="SRR8" s="201"/>
      <c r="SRS8" s="201"/>
      <c r="SRT8" s="201"/>
      <c r="SRU8" s="201"/>
      <c r="SRV8" s="201"/>
      <c r="SRW8" s="201"/>
      <c r="SRX8" s="201"/>
      <c r="SRY8" s="201"/>
      <c r="SRZ8" s="201"/>
      <c r="SSA8" s="201"/>
      <c r="SSB8" s="201"/>
      <c r="SSC8" s="201"/>
      <c r="SSD8" s="201"/>
      <c r="SSE8" s="201"/>
      <c r="SSF8" s="201"/>
      <c r="SSG8" s="201"/>
      <c r="SSH8" s="201"/>
      <c r="SSI8" s="201"/>
      <c r="SSJ8" s="201"/>
      <c r="SSK8" s="201"/>
      <c r="SSL8" s="201"/>
      <c r="SSM8" s="201"/>
      <c r="SSN8" s="201"/>
      <c r="SSO8" s="201"/>
      <c r="SSP8" s="201"/>
      <c r="SSQ8" s="201"/>
      <c r="SSR8" s="201"/>
      <c r="SSS8" s="201"/>
      <c r="SST8" s="201"/>
      <c r="SSU8" s="201"/>
      <c r="SSV8" s="201"/>
      <c r="SSW8" s="201"/>
      <c r="SSX8" s="201"/>
      <c r="SSY8" s="201"/>
      <c r="SSZ8" s="201"/>
      <c r="STA8" s="201"/>
      <c r="STB8" s="201"/>
      <c r="STC8" s="201"/>
      <c r="STD8" s="201"/>
      <c r="STE8" s="201"/>
      <c r="STF8" s="201"/>
      <c r="STG8" s="201"/>
      <c r="STH8" s="201"/>
      <c r="STI8" s="201"/>
      <c r="STJ8" s="201"/>
      <c r="STK8" s="201"/>
      <c r="STL8" s="201"/>
      <c r="STM8" s="201"/>
      <c r="STN8" s="201"/>
      <c r="STO8" s="201"/>
      <c r="STP8" s="201"/>
      <c r="STQ8" s="201"/>
      <c r="STR8" s="201"/>
      <c r="STS8" s="201"/>
      <c r="STT8" s="201"/>
      <c r="STU8" s="201"/>
      <c r="STV8" s="201"/>
      <c r="STW8" s="201"/>
      <c r="STX8" s="201"/>
      <c r="STY8" s="201"/>
      <c r="STZ8" s="201"/>
      <c r="SUA8" s="201"/>
      <c r="SUB8" s="201"/>
      <c r="SUC8" s="201"/>
      <c r="SUD8" s="201"/>
      <c r="SUE8" s="201"/>
      <c r="SUF8" s="201"/>
      <c r="SUG8" s="201"/>
      <c r="SUH8" s="201"/>
      <c r="SUI8" s="201"/>
      <c r="SUJ8" s="201"/>
      <c r="SUK8" s="201"/>
      <c r="SUL8" s="201"/>
      <c r="SUM8" s="201"/>
      <c r="SUN8" s="201"/>
      <c r="SUO8" s="201"/>
      <c r="SUP8" s="201"/>
      <c r="SUQ8" s="201"/>
      <c r="SUR8" s="201"/>
      <c r="SUS8" s="201"/>
      <c r="SUT8" s="201"/>
      <c r="SUU8" s="201"/>
      <c r="SUV8" s="201"/>
      <c r="SUW8" s="201"/>
      <c r="SUX8" s="201"/>
      <c r="SUY8" s="201"/>
      <c r="SUZ8" s="201"/>
      <c r="SVA8" s="201"/>
      <c r="SVB8" s="201"/>
      <c r="SVC8" s="201"/>
      <c r="SVD8" s="201"/>
      <c r="SVE8" s="201"/>
      <c r="SVF8" s="201"/>
      <c r="SVG8" s="201"/>
      <c r="SVH8" s="201"/>
      <c r="SVI8" s="201"/>
      <c r="SVJ8" s="201"/>
      <c r="SVK8" s="201"/>
      <c r="SVL8" s="201"/>
      <c r="SVM8" s="201"/>
      <c r="SVN8" s="201"/>
      <c r="SVO8" s="201"/>
      <c r="SVP8" s="201"/>
      <c r="SVQ8" s="201"/>
      <c r="SVR8" s="201"/>
      <c r="SVS8" s="201"/>
      <c r="SVT8" s="201"/>
      <c r="SVU8" s="201"/>
      <c r="SVV8" s="201"/>
      <c r="SVW8" s="201"/>
      <c r="SVX8" s="201"/>
      <c r="SVY8" s="201"/>
      <c r="SVZ8" s="201"/>
      <c r="SWA8" s="201"/>
      <c r="SWB8" s="201"/>
      <c r="SWC8" s="201"/>
      <c r="SWD8" s="201"/>
      <c r="SWE8" s="201"/>
      <c r="SWF8" s="201"/>
      <c r="SWG8" s="201"/>
      <c r="SWH8" s="201"/>
      <c r="SWI8" s="201"/>
      <c r="SWJ8" s="201"/>
      <c r="SWK8" s="201"/>
      <c r="SWL8" s="201"/>
      <c r="SWM8" s="201"/>
      <c r="SWN8" s="201"/>
      <c r="SWO8" s="201"/>
      <c r="SWP8" s="201"/>
      <c r="SWQ8" s="201"/>
      <c r="SWR8" s="201"/>
      <c r="SWS8" s="201"/>
      <c r="SWT8" s="201"/>
      <c r="SWU8" s="201"/>
      <c r="SWV8" s="201"/>
      <c r="SWW8" s="201"/>
      <c r="SWX8" s="201"/>
      <c r="SWY8" s="201"/>
      <c r="SWZ8" s="201"/>
      <c r="SXA8" s="201"/>
      <c r="SXB8" s="201"/>
      <c r="SXC8" s="201"/>
      <c r="SXD8" s="201"/>
      <c r="SXE8" s="201"/>
      <c r="SXF8" s="201"/>
      <c r="SXG8" s="201"/>
      <c r="SXH8" s="201"/>
      <c r="SXI8" s="201"/>
      <c r="SXJ8" s="201"/>
      <c r="SXK8" s="201"/>
      <c r="SXL8" s="201"/>
      <c r="SXM8" s="201"/>
      <c r="SXN8" s="201"/>
      <c r="SXO8" s="201"/>
      <c r="SXP8" s="201"/>
      <c r="SXQ8" s="201"/>
      <c r="SXR8" s="201"/>
      <c r="SXS8" s="201"/>
      <c r="SXT8" s="201"/>
      <c r="SXU8" s="201"/>
      <c r="SXV8" s="201"/>
      <c r="SXW8" s="201"/>
      <c r="SXX8" s="201"/>
      <c r="SXY8" s="201"/>
      <c r="SXZ8" s="201"/>
      <c r="SYA8" s="201"/>
      <c r="SYB8" s="201"/>
      <c r="SYC8" s="201"/>
      <c r="SYD8" s="201"/>
      <c r="SYE8" s="201"/>
      <c r="SYF8" s="201"/>
      <c r="SYG8" s="201"/>
      <c r="SYH8" s="201"/>
      <c r="SYI8" s="201"/>
      <c r="SYJ8" s="201"/>
      <c r="SYK8" s="201"/>
      <c r="SYL8" s="201"/>
      <c r="SYM8" s="201"/>
      <c r="SYN8" s="201"/>
      <c r="SYO8" s="201"/>
      <c r="SYP8" s="201"/>
      <c r="SYQ8" s="201"/>
      <c r="SYR8" s="201"/>
      <c r="SYS8" s="201"/>
      <c r="SYT8" s="201"/>
      <c r="SYU8" s="201"/>
      <c r="SYV8" s="201"/>
      <c r="SYW8" s="201"/>
      <c r="SYX8" s="201"/>
      <c r="SYY8" s="201"/>
      <c r="SYZ8" s="201"/>
      <c r="SZA8" s="201"/>
      <c r="SZB8" s="201"/>
      <c r="SZC8" s="201"/>
      <c r="SZD8" s="201"/>
      <c r="SZE8" s="201"/>
      <c r="SZF8" s="201"/>
      <c r="SZG8" s="201"/>
      <c r="SZH8" s="201"/>
      <c r="SZI8" s="201"/>
      <c r="SZJ8" s="201"/>
      <c r="SZK8" s="201"/>
      <c r="SZL8" s="201"/>
      <c r="SZM8" s="201"/>
      <c r="SZN8" s="201"/>
      <c r="SZO8" s="201"/>
      <c r="SZP8" s="201"/>
      <c r="SZQ8" s="201"/>
      <c r="SZR8" s="201"/>
      <c r="SZS8" s="201"/>
      <c r="SZT8" s="201"/>
      <c r="SZU8" s="201"/>
      <c r="SZV8" s="201"/>
      <c r="SZW8" s="201"/>
      <c r="SZX8" s="201"/>
      <c r="SZY8" s="201"/>
      <c r="SZZ8" s="201"/>
      <c r="TAA8" s="201"/>
      <c r="TAB8" s="201"/>
      <c r="TAC8" s="201"/>
      <c r="TAD8" s="201"/>
      <c r="TAE8" s="201"/>
      <c r="TAF8" s="201"/>
      <c r="TAG8" s="201"/>
      <c r="TAH8" s="201"/>
      <c r="TAI8" s="201"/>
      <c r="TAJ8" s="201"/>
      <c r="TAK8" s="201"/>
      <c r="TAL8" s="201"/>
      <c r="TAM8" s="201"/>
      <c r="TAN8" s="201"/>
      <c r="TAO8" s="201"/>
      <c r="TAP8" s="201"/>
      <c r="TAQ8" s="201"/>
      <c r="TAR8" s="201"/>
      <c r="TAS8" s="201"/>
      <c r="TAT8" s="201"/>
      <c r="TAU8" s="201"/>
      <c r="TAV8" s="201"/>
      <c r="TAW8" s="201"/>
      <c r="TAX8" s="201"/>
      <c r="TAY8" s="201"/>
      <c r="TAZ8" s="201"/>
      <c r="TBA8" s="201"/>
      <c r="TBB8" s="201"/>
      <c r="TBC8" s="201"/>
      <c r="TBD8" s="201"/>
      <c r="TBE8" s="201"/>
      <c r="TBF8" s="201"/>
      <c r="TBG8" s="201"/>
      <c r="TBH8" s="201"/>
      <c r="TBI8" s="201"/>
      <c r="TBJ8" s="201"/>
      <c r="TBK8" s="201"/>
      <c r="TBL8" s="201"/>
      <c r="TBM8" s="201"/>
      <c r="TBN8" s="201"/>
      <c r="TBO8" s="201"/>
      <c r="TBP8" s="201"/>
      <c r="TBQ8" s="201"/>
      <c r="TBR8" s="201"/>
      <c r="TBS8" s="201"/>
      <c r="TBT8" s="201"/>
      <c r="TBU8" s="201"/>
      <c r="TBV8" s="201"/>
      <c r="TBW8" s="201"/>
      <c r="TBX8" s="201"/>
      <c r="TBY8" s="201"/>
      <c r="TBZ8" s="201"/>
      <c r="TCA8" s="201"/>
      <c r="TCB8" s="201"/>
      <c r="TCC8" s="201"/>
      <c r="TCD8" s="201"/>
      <c r="TCE8" s="201"/>
      <c r="TCF8" s="201"/>
      <c r="TCG8" s="201"/>
      <c r="TCH8" s="201"/>
      <c r="TCI8" s="201"/>
      <c r="TCJ8" s="201"/>
      <c r="TCK8" s="201"/>
      <c r="TCL8" s="201"/>
      <c r="TCM8" s="201"/>
      <c r="TCN8" s="201"/>
      <c r="TCO8" s="201"/>
      <c r="TCP8" s="201"/>
      <c r="TCQ8" s="201"/>
      <c r="TCR8" s="201"/>
      <c r="TCS8" s="201"/>
      <c r="TCT8" s="201"/>
      <c r="TCU8" s="201"/>
      <c r="TCV8" s="201"/>
      <c r="TCW8" s="201"/>
      <c r="TCX8" s="201"/>
      <c r="TCY8" s="201"/>
      <c r="TCZ8" s="201"/>
      <c r="TDA8" s="201"/>
      <c r="TDB8" s="201"/>
      <c r="TDC8" s="201"/>
      <c r="TDD8" s="201"/>
      <c r="TDE8" s="201"/>
      <c r="TDF8" s="201"/>
      <c r="TDG8" s="201"/>
      <c r="TDH8" s="201"/>
      <c r="TDI8" s="201"/>
      <c r="TDJ8" s="201"/>
      <c r="TDK8" s="201"/>
      <c r="TDL8" s="201"/>
      <c r="TDM8" s="201"/>
      <c r="TDN8" s="201"/>
      <c r="TDO8" s="201"/>
      <c r="TDP8" s="201"/>
      <c r="TDQ8" s="201"/>
      <c r="TDR8" s="201"/>
      <c r="TDS8" s="201"/>
      <c r="TDT8" s="201"/>
      <c r="TDU8" s="201"/>
      <c r="TDV8" s="201"/>
      <c r="TDW8" s="201"/>
      <c r="TDX8" s="201"/>
      <c r="TDY8" s="201"/>
      <c r="TDZ8" s="201"/>
      <c r="TEA8" s="201"/>
      <c r="TEB8" s="201"/>
      <c r="TEC8" s="201"/>
      <c r="TED8" s="201"/>
      <c r="TEE8" s="201"/>
      <c r="TEF8" s="201"/>
      <c r="TEG8" s="201"/>
      <c r="TEH8" s="201"/>
      <c r="TEI8" s="201"/>
      <c r="TEJ8" s="201"/>
      <c r="TEK8" s="201"/>
      <c r="TEL8" s="201"/>
      <c r="TEM8" s="201"/>
      <c r="TEN8" s="201"/>
      <c r="TEO8" s="201"/>
      <c r="TEP8" s="201"/>
      <c r="TEQ8" s="201"/>
      <c r="TER8" s="201"/>
      <c r="TES8" s="201"/>
      <c r="TET8" s="201"/>
      <c r="TEU8" s="201"/>
      <c r="TEV8" s="201"/>
      <c r="TEW8" s="201"/>
      <c r="TEX8" s="201"/>
      <c r="TEY8" s="201"/>
      <c r="TEZ8" s="201"/>
      <c r="TFA8" s="201"/>
      <c r="TFB8" s="201"/>
      <c r="TFC8" s="201"/>
      <c r="TFD8" s="201"/>
      <c r="TFE8" s="201"/>
      <c r="TFF8" s="201"/>
      <c r="TFG8" s="201"/>
      <c r="TFH8" s="201"/>
      <c r="TFI8" s="201"/>
      <c r="TFJ8" s="201"/>
      <c r="TFK8" s="201"/>
      <c r="TFL8" s="201"/>
      <c r="TFM8" s="201"/>
      <c r="TFN8" s="201"/>
      <c r="TFO8" s="201"/>
      <c r="TFP8" s="201"/>
      <c r="TFQ8" s="201"/>
      <c r="TFR8" s="201"/>
      <c r="TFS8" s="201"/>
      <c r="TFT8" s="201"/>
      <c r="TFU8" s="201"/>
      <c r="TFV8" s="201"/>
      <c r="TFW8" s="201"/>
      <c r="TFX8" s="201"/>
      <c r="TFY8" s="201"/>
      <c r="TFZ8" s="201"/>
      <c r="TGA8" s="201"/>
      <c r="TGB8" s="201"/>
      <c r="TGC8" s="201"/>
      <c r="TGD8" s="201"/>
      <c r="TGE8" s="201"/>
      <c r="TGF8" s="201"/>
      <c r="TGG8" s="201"/>
      <c r="TGH8" s="201"/>
      <c r="TGI8" s="201"/>
      <c r="TGJ8" s="201"/>
      <c r="TGK8" s="201"/>
      <c r="TGL8" s="201"/>
      <c r="TGM8" s="201"/>
      <c r="TGN8" s="201"/>
      <c r="TGO8" s="201"/>
      <c r="TGP8" s="201"/>
      <c r="TGQ8" s="201"/>
      <c r="TGR8" s="201"/>
      <c r="TGS8" s="201"/>
      <c r="TGT8" s="201"/>
      <c r="TGU8" s="201"/>
      <c r="TGV8" s="201"/>
      <c r="TGW8" s="201"/>
      <c r="TGX8" s="201"/>
      <c r="TGY8" s="201"/>
      <c r="TGZ8" s="201"/>
      <c r="THA8" s="201"/>
      <c r="THB8" s="201"/>
      <c r="THC8" s="201"/>
      <c r="THD8" s="201"/>
      <c r="THE8" s="201"/>
      <c r="THF8" s="201"/>
      <c r="THG8" s="201"/>
      <c r="THH8" s="201"/>
      <c r="THI8" s="201"/>
      <c r="THJ8" s="201"/>
      <c r="THK8" s="201"/>
      <c r="THL8" s="201"/>
      <c r="THM8" s="201"/>
      <c r="THN8" s="201"/>
      <c r="THO8" s="201"/>
      <c r="THP8" s="201"/>
      <c r="THQ8" s="201"/>
      <c r="THR8" s="201"/>
      <c r="THS8" s="201"/>
      <c r="THT8" s="201"/>
      <c r="THU8" s="201"/>
      <c r="THV8" s="201"/>
      <c r="THW8" s="201"/>
      <c r="THX8" s="201"/>
      <c r="THY8" s="201"/>
      <c r="THZ8" s="201"/>
      <c r="TIA8" s="201"/>
      <c r="TIB8" s="201"/>
      <c r="TIC8" s="201"/>
      <c r="TID8" s="201"/>
      <c r="TIE8" s="201"/>
      <c r="TIF8" s="201"/>
      <c r="TIG8" s="201"/>
      <c r="TIH8" s="201"/>
      <c r="TII8" s="201"/>
      <c r="TIJ8" s="201"/>
      <c r="TIK8" s="201"/>
      <c r="TIL8" s="201"/>
      <c r="TIM8" s="201"/>
      <c r="TIN8" s="201"/>
      <c r="TIO8" s="201"/>
      <c r="TIP8" s="201"/>
      <c r="TIQ8" s="201"/>
      <c r="TIR8" s="201"/>
      <c r="TIS8" s="201"/>
      <c r="TIT8" s="201"/>
      <c r="TIU8" s="201"/>
      <c r="TIV8" s="201"/>
      <c r="TIW8" s="201"/>
      <c r="TIX8" s="201"/>
      <c r="TIY8" s="201"/>
      <c r="TIZ8" s="201"/>
      <c r="TJA8" s="201"/>
      <c r="TJB8" s="201"/>
      <c r="TJC8" s="201"/>
      <c r="TJD8" s="201"/>
      <c r="TJE8" s="201"/>
      <c r="TJF8" s="201"/>
      <c r="TJG8" s="201"/>
      <c r="TJH8" s="201"/>
      <c r="TJI8" s="201"/>
      <c r="TJJ8" s="201"/>
      <c r="TJK8" s="201"/>
      <c r="TJL8" s="201"/>
      <c r="TJM8" s="201"/>
      <c r="TJN8" s="201"/>
      <c r="TJO8" s="201"/>
      <c r="TJP8" s="201"/>
      <c r="TJQ8" s="201"/>
      <c r="TJR8" s="201"/>
      <c r="TJS8" s="201"/>
      <c r="TJT8" s="201"/>
      <c r="TJU8" s="201"/>
      <c r="TJV8" s="201"/>
      <c r="TJW8" s="201"/>
      <c r="TJX8" s="201"/>
      <c r="TJY8" s="201"/>
      <c r="TJZ8" s="201"/>
      <c r="TKA8" s="201"/>
      <c r="TKB8" s="201"/>
      <c r="TKC8" s="201"/>
      <c r="TKD8" s="201"/>
      <c r="TKE8" s="201"/>
      <c r="TKF8" s="201"/>
      <c r="TKG8" s="201"/>
      <c r="TKH8" s="201"/>
      <c r="TKI8" s="201"/>
      <c r="TKJ8" s="201"/>
      <c r="TKK8" s="201"/>
      <c r="TKL8" s="201"/>
      <c r="TKM8" s="201"/>
      <c r="TKN8" s="201"/>
      <c r="TKO8" s="201"/>
      <c r="TKP8" s="201"/>
      <c r="TKQ8" s="201"/>
      <c r="TKR8" s="201"/>
      <c r="TKS8" s="201"/>
      <c r="TKT8" s="201"/>
      <c r="TKU8" s="201"/>
      <c r="TKV8" s="201"/>
      <c r="TKW8" s="201"/>
      <c r="TKX8" s="201"/>
      <c r="TKY8" s="201"/>
      <c r="TKZ8" s="201"/>
      <c r="TLA8" s="201"/>
      <c r="TLB8" s="201"/>
      <c r="TLC8" s="201"/>
      <c r="TLD8" s="201"/>
      <c r="TLE8" s="201"/>
      <c r="TLF8" s="201"/>
      <c r="TLG8" s="201"/>
      <c r="TLH8" s="201"/>
      <c r="TLI8" s="201"/>
      <c r="TLJ8" s="201"/>
      <c r="TLK8" s="201"/>
      <c r="TLL8" s="201"/>
      <c r="TLM8" s="201"/>
      <c r="TLN8" s="201"/>
      <c r="TLO8" s="201"/>
      <c r="TLP8" s="201"/>
      <c r="TLQ8" s="201"/>
      <c r="TLR8" s="201"/>
      <c r="TLS8" s="201"/>
      <c r="TLT8" s="201"/>
      <c r="TLU8" s="201"/>
      <c r="TLV8" s="201"/>
      <c r="TLW8" s="201"/>
      <c r="TLX8" s="201"/>
      <c r="TLY8" s="201"/>
      <c r="TLZ8" s="201"/>
      <c r="TMA8" s="201"/>
      <c r="TMB8" s="201"/>
      <c r="TMC8" s="201"/>
      <c r="TMD8" s="201"/>
      <c r="TME8" s="201"/>
      <c r="TMF8" s="201"/>
      <c r="TMG8" s="201"/>
      <c r="TMH8" s="201"/>
      <c r="TMI8" s="201"/>
      <c r="TMJ8" s="201"/>
      <c r="TMK8" s="201"/>
      <c r="TML8" s="201"/>
      <c r="TMM8" s="201"/>
      <c r="TMN8" s="201"/>
      <c r="TMO8" s="201"/>
      <c r="TMP8" s="201"/>
      <c r="TMQ8" s="201"/>
      <c r="TMR8" s="201"/>
      <c r="TMS8" s="201"/>
      <c r="TMT8" s="201"/>
      <c r="TMU8" s="201"/>
      <c r="TMV8" s="201"/>
      <c r="TMW8" s="201"/>
      <c r="TMX8" s="201"/>
      <c r="TMY8" s="201"/>
      <c r="TMZ8" s="201"/>
      <c r="TNA8" s="201"/>
      <c r="TNB8" s="201"/>
      <c r="TNC8" s="201"/>
      <c r="TND8" s="201"/>
      <c r="TNE8" s="201"/>
      <c r="TNF8" s="201"/>
      <c r="TNG8" s="201"/>
      <c r="TNH8" s="201"/>
      <c r="TNI8" s="201"/>
      <c r="TNJ8" s="201"/>
      <c r="TNK8" s="201"/>
      <c r="TNL8" s="201"/>
      <c r="TNM8" s="201"/>
      <c r="TNN8" s="201"/>
      <c r="TNO8" s="201"/>
      <c r="TNP8" s="201"/>
      <c r="TNQ8" s="201"/>
      <c r="TNR8" s="201"/>
      <c r="TNS8" s="201"/>
      <c r="TNT8" s="201"/>
      <c r="TNU8" s="201"/>
      <c r="TNV8" s="201"/>
      <c r="TNW8" s="201"/>
      <c r="TNX8" s="201"/>
      <c r="TNY8" s="201"/>
      <c r="TNZ8" s="201"/>
      <c r="TOA8" s="201"/>
      <c r="TOB8" s="201"/>
      <c r="TOC8" s="201"/>
      <c r="TOD8" s="201"/>
      <c r="TOE8" s="201"/>
      <c r="TOF8" s="201"/>
      <c r="TOG8" s="201"/>
      <c r="TOH8" s="201"/>
      <c r="TOI8" s="201"/>
      <c r="TOJ8" s="201"/>
      <c r="TOK8" s="201"/>
      <c r="TOL8" s="201"/>
      <c r="TOM8" s="201"/>
      <c r="TON8" s="201"/>
      <c r="TOO8" s="201"/>
      <c r="TOP8" s="201"/>
      <c r="TOQ8" s="201"/>
      <c r="TOR8" s="201"/>
      <c r="TOS8" s="201"/>
      <c r="TOT8" s="201"/>
      <c r="TOU8" s="201"/>
      <c r="TOV8" s="201"/>
      <c r="TOW8" s="201"/>
      <c r="TOX8" s="201"/>
      <c r="TOY8" s="201"/>
      <c r="TOZ8" s="201"/>
      <c r="TPA8" s="201"/>
      <c r="TPB8" s="201"/>
      <c r="TPC8" s="201"/>
      <c r="TPD8" s="201"/>
      <c r="TPE8" s="201"/>
      <c r="TPF8" s="201"/>
      <c r="TPG8" s="201"/>
      <c r="TPH8" s="201"/>
      <c r="TPI8" s="201"/>
      <c r="TPJ8" s="201"/>
      <c r="TPK8" s="201"/>
      <c r="TPL8" s="201"/>
      <c r="TPM8" s="201"/>
      <c r="TPN8" s="201"/>
      <c r="TPO8" s="201"/>
      <c r="TPP8" s="201"/>
      <c r="TPQ8" s="201"/>
      <c r="TPR8" s="201"/>
      <c r="TPS8" s="201"/>
      <c r="TPT8" s="201"/>
      <c r="TPU8" s="201"/>
      <c r="TPV8" s="201"/>
      <c r="TPW8" s="201"/>
      <c r="TPX8" s="201"/>
      <c r="TPY8" s="201"/>
      <c r="TPZ8" s="201"/>
      <c r="TQA8" s="201"/>
      <c r="TQB8" s="201"/>
      <c r="TQC8" s="201"/>
      <c r="TQD8" s="201"/>
      <c r="TQE8" s="201"/>
      <c r="TQF8" s="201"/>
      <c r="TQG8" s="201"/>
      <c r="TQH8" s="201"/>
      <c r="TQI8" s="201"/>
      <c r="TQJ8" s="201"/>
      <c r="TQK8" s="201"/>
      <c r="TQL8" s="201"/>
      <c r="TQM8" s="201"/>
      <c r="TQN8" s="201"/>
      <c r="TQO8" s="201"/>
      <c r="TQP8" s="201"/>
      <c r="TQQ8" s="201"/>
      <c r="TQR8" s="201"/>
      <c r="TQS8" s="201"/>
      <c r="TQT8" s="201"/>
      <c r="TQU8" s="201"/>
      <c r="TQV8" s="201"/>
      <c r="TQW8" s="201"/>
      <c r="TQX8" s="201"/>
      <c r="TQY8" s="201"/>
      <c r="TQZ8" s="201"/>
      <c r="TRA8" s="201"/>
      <c r="TRB8" s="201"/>
      <c r="TRC8" s="201"/>
      <c r="TRD8" s="201"/>
      <c r="TRE8" s="201"/>
      <c r="TRF8" s="201"/>
      <c r="TRG8" s="201"/>
      <c r="TRH8" s="201"/>
      <c r="TRI8" s="201"/>
      <c r="TRJ8" s="201"/>
      <c r="TRK8" s="201"/>
      <c r="TRL8" s="201"/>
      <c r="TRM8" s="201"/>
      <c r="TRN8" s="201"/>
      <c r="TRO8" s="201"/>
      <c r="TRP8" s="201"/>
      <c r="TRQ8" s="201"/>
      <c r="TRR8" s="201"/>
      <c r="TRS8" s="201"/>
      <c r="TRT8" s="201"/>
      <c r="TRU8" s="201"/>
      <c r="TRV8" s="201"/>
      <c r="TRW8" s="201"/>
      <c r="TRX8" s="201"/>
      <c r="TRY8" s="201"/>
      <c r="TRZ8" s="201"/>
      <c r="TSA8" s="201"/>
      <c r="TSB8" s="201"/>
      <c r="TSC8" s="201"/>
      <c r="TSD8" s="201"/>
      <c r="TSE8" s="201"/>
      <c r="TSF8" s="201"/>
      <c r="TSG8" s="201"/>
      <c r="TSH8" s="201"/>
      <c r="TSI8" s="201"/>
      <c r="TSJ8" s="201"/>
      <c r="TSK8" s="201"/>
      <c r="TSL8" s="201"/>
      <c r="TSM8" s="201"/>
      <c r="TSN8" s="201"/>
      <c r="TSO8" s="201"/>
      <c r="TSP8" s="201"/>
      <c r="TSQ8" s="201"/>
      <c r="TSR8" s="201"/>
      <c r="TSS8" s="201"/>
      <c r="TST8" s="201"/>
      <c r="TSU8" s="201"/>
      <c r="TSV8" s="201"/>
      <c r="TSW8" s="201"/>
      <c r="TSX8" s="201"/>
      <c r="TSY8" s="201"/>
      <c r="TSZ8" s="201"/>
      <c r="TTA8" s="201"/>
      <c r="TTB8" s="201"/>
      <c r="TTC8" s="201"/>
      <c r="TTD8" s="201"/>
      <c r="TTE8" s="201"/>
      <c r="TTF8" s="201"/>
      <c r="TTG8" s="201"/>
      <c r="TTH8" s="201"/>
      <c r="TTI8" s="201"/>
      <c r="TTJ8" s="201"/>
      <c r="TTK8" s="201"/>
      <c r="TTL8" s="201"/>
      <c r="TTM8" s="201"/>
      <c r="TTN8" s="201"/>
      <c r="TTO8" s="201"/>
      <c r="TTP8" s="201"/>
      <c r="TTQ8" s="201"/>
      <c r="TTR8" s="201"/>
      <c r="TTS8" s="201"/>
      <c r="TTT8" s="201"/>
      <c r="TTU8" s="201"/>
      <c r="TTV8" s="201"/>
      <c r="TTW8" s="201"/>
      <c r="TTX8" s="201"/>
      <c r="TTY8" s="201"/>
      <c r="TTZ8" s="201"/>
      <c r="TUA8" s="201"/>
      <c r="TUB8" s="201"/>
      <c r="TUC8" s="201"/>
      <c r="TUD8" s="201"/>
      <c r="TUE8" s="201"/>
      <c r="TUF8" s="201"/>
      <c r="TUG8" s="201"/>
      <c r="TUH8" s="201"/>
      <c r="TUI8" s="201"/>
      <c r="TUJ8" s="201"/>
      <c r="TUK8" s="201"/>
      <c r="TUL8" s="201"/>
      <c r="TUM8" s="201"/>
      <c r="TUN8" s="201"/>
      <c r="TUO8" s="201"/>
      <c r="TUP8" s="201"/>
      <c r="TUQ8" s="201"/>
      <c r="TUR8" s="201"/>
      <c r="TUS8" s="201"/>
      <c r="TUT8" s="201"/>
      <c r="TUU8" s="201"/>
      <c r="TUV8" s="201"/>
      <c r="TUW8" s="201"/>
      <c r="TUX8" s="201"/>
      <c r="TUY8" s="201"/>
      <c r="TUZ8" s="201"/>
      <c r="TVA8" s="201"/>
      <c r="TVB8" s="201"/>
      <c r="TVC8" s="201"/>
      <c r="TVD8" s="201"/>
      <c r="TVE8" s="201"/>
      <c r="TVF8" s="201"/>
      <c r="TVG8" s="201"/>
      <c r="TVH8" s="201"/>
      <c r="TVI8" s="201"/>
      <c r="TVJ8" s="201"/>
      <c r="TVK8" s="201"/>
      <c r="TVL8" s="201"/>
      <c r="TVM8" s="201"/>
      <c r="TVN8" s="201"/>
      <c r="TVO8" s="201"/>
      <c r="TVP8" s="201"/>
      <c r="TVQ8" s="201"/>
      <c r="TVR8" s="201"/>
      <c r="TVS8" s="201"/>
      <c r="TVT8" s="201"/>
      <c r="TVU8" s="201"/>
      <c r="TVV8" s="201"/>
      <c r="TVW8" s="201"/>
      <c r="TVX8" s="201"/>
      <c r="TVY8" s="201"/>
      <c r="TVZ8" s="201"/>
      <c r="TWA8" s="201"/>
      <c r="TWB8" s="201"/>
      <c r="TWC8" s="201"/>
      <c r="TWD8" s="201"/>
      <c r="TWE8" s="201"/>
      <c r="TWF8" s="201"/>
      <c r="TWG8" s="201"/>
      <c r="TWH8" s="201"/>
      <c r="TWI8" s="201"/>
      <c r="TWJ8" s="201"/>
      <c r="TWK8" s="201"/>
      <c r="TWL8" s="201"/>
      <c r="TWM8" s="201"/>
      <c r="TWN8" s="201"/>
      <c r="TWO8" s="201"/>
      <c r="TWP8" s="201"/>
      <c r="TWQ8" s="201"/>
      <c r="TWR8" s="201"/>
      <c r="TWS8" s="201"/>
      <c r="TWT8" s="201"/>
      <c r="TWU8" s="201"/>
      <c r="TWV8" s="201"/>
      <c r="TWW8" s="201"/>
      <c r="TWX8" s="201"/>
      <c r="TWY8" s="201"/>
      <c r="TWZ8" s="201"/>
      <c r="TXA8" s="201"/>
      <c r="TXB8" s="201"/>
      <c r="TXC8" s="201"/>
      <c r="TXD8" s="201"/>
      <c r="TXE8" s="201"/>
      <c r="TXF8" s="201"/>
      <c r="TXG8" s="201"/>
      <c r="TXH8" s="201"/>
      <c r="TXI8" s="201"/>
      <c r="TXJ8" s="201"/>
      <c r="TXK8" s="201"/>
      <c r="TXL8" s="201"/>
      <c r="TXM8" s="201"/>
      <c r="TXN8" s="201"/>
      <c r="TXO8" s="201"/>
      <c r="TXP8" s="201"/>
      <c r="TXQ8" s="201"/>
      <c r="TXR8" s="201"/>
      <c r="TXS8" s="201"/>
      <c r="TXT8" s="201"/>
      <c r="TXU8" s="201"/>
      <c r="TXV8" s="201"/>
      <c r="TXW8" s="201"/>
      <c r="TXX8" s="201"/>
      <c r="TXY8" s="201"/>
      <c r="TXZ8" s="201"/>
      <c r="TYA8" s="201"/>
      <c r="TYB8" s="201"/>
      <c r="TYC8" s="201"/>
      <c r="TYD8" s="201"/>
      <c r="TYE8" s="201"/>
      <c r="TYF8" s="201"/>
      <c r="TYG8" s="201"/>
      <c r="TYH8" s="201"/>
      <c r="TYI8" s="201"/>
      <c r="TYJ8" s="201"/>
      <c r="TYK8" s="201"/>
      <c r="TYL8" s="201"/>
      <c r="TYM8" s="201"/>
      <c r="TYN8" s="201"/>
      <c r="TYO8" s="201"/>
      <c r="TYP8" s="201"/>
      <c r="TYQ8" s="201"/>
      <c r="TYR8" s="201"/>
      <c r="TYS8" s="201"/>
      <c r="TYT8" s="201"/>
      <c r="TYU8" s="201"/>
      <c r="TYV8" s="201"/>
      <c r="TYW8" s="201"/>
      <c r="TYX8" s="201"/>
      <c r="TYY8" s="201"/>
      <c r="TYZ8" s="201"/>
      <c r="TZA8" s="201"/>
      <c r="TZB8" s="201"/>
      <c r="TZC8" s="201"/>
      <c r="TZD8" s="201"/>
      <c r="TZE8" s="201"/>
      <c r="TZF8" s="201"/>
      <c r="TZG8" s="201"/>
      <c r="TZH8" s="201"/>
      <c r="TZI8" s="201"/>
      <c r="TZJ8" s="201"/>
      <c r="TZK8" s="201"/>
      <c r="TZL8" s="201"/>
      <c r="TZM8" s="201"/>
      <c r="TZN8" s="201"/>
      <c r="TZO8" s="201"/>
      <c r="TZP8" s="201"/>
      <c r="TZQ8" s="201"/>
      <c r="TZR8" s="201"/>
      <c r="TZS8" s="201"/>
      <c r="TZT8" s="201"/>
      <c r="TZU8" s="201"/>
      <c r="TZV8" s="201"/>
      <c r="TZW8" s="201"/>
      <c r="TZX8" s="201"/>
      <c r="TZY8" s="201"/>
      <c r="TZZ8" s="201"/>
      <c r="UAA8" s="201"/>
      <c r="UAB8" s="201"/>
      <c r="UAC8" s="201"/>
      <c r="UAD8" s="201"/>
      <c r="UAE8" s="201"/>
      <c r="UAF8" s="201"/>
      <c r="UAG8" s="201"/>
      <c r="UAH8" s="201"/>
      <c r="UAI8" s="201"/>
      <c r="UAJ8" s="201"/>
      <c r="UAK8" s="201"/>
      <c r="UAL8" s="201"/>
      <c r="UAM8" s="201"/>
      <c r="UAN8" s="201"/>
      <c r="UAO8" s="201"/>
      <c r="UAP8" s="201"/>
      <c r="UAQ8" s="201"/>
      <c r="UAR8" s="201"/>
      <c r="UAS8" s="201"/>
      <c r="UAT8" s="201"/>
      <c r="UAU8" s="201"/>
      <c r="UAV8" s="201"/>
      <c r="UAW8" s="201"/>
      <c r="UAX8" s="201"/>
      <c r="UAY8" s="201"/>
      <c r="UAZ8" s="201"/>
      <c r="UBA8" s="201"/>
      <c r="UBB8" s="201"/>
      <c r="UBC8" s="201"/>
      <c r="UBD8" s="201"/>
      <c r="UBE8" s="201"/>
      <c r="UBF8" s="201"/>
      <c r="UBG8" s="201"/>
      <c r="UBH8" s="201"/>
      <c r="UBI8" s="201"/>
      <c r="UBJ8" s="201"/>
      <c r="UBK8" s="201"/>
      <c r="UBL8" s="201"/>
      <c r="UBM8" s="201"/>
      <c r="UBN8" s="201"/>
      <c r="UBO8" s="201"/>
      <c r="UBP8" s="201"/>
      <c r="UBQ8" s="201"/>
      <c r="UBR8" s="201"/>
      <c r="UBS8" s="201"/>
      <c r="UBT8" s="201"/>
      <c r="UBU8" s="201"/>
      <c r="UBV8" s="201"/>
      <c r="UBW8" s="201"/>
      <c r="UBX8" s="201"/>
      <c r="UBY8" s="201"/>
      <c r="UBZ8" s="201"/>
      <c r="UCA8" s="201"/>
      <c r="UCB8" s="201"/>
      <c r="UCC8" s="201"/>
      <c r="UCD8" s="201"/>
      <c r="UCE8" s="201"/>
      <c r="UCF8" s="201"/>
      <c r="UCG8" s="201"/>
      <c r="UCH8" s="201"/>
      <c r="UCI8" s="201"/>
      <c r="UCJ8" s="201"/>
      <c r="UCK8" s="201"/>
      <c r="UCL8" s="201"/>
      <c r="UCM8" s="201"/>
      <c r="UCN8" s="201"/>
      <c r="UCO8" s="201"/>
      <c r="UCP8" s="201"/>
      <c r="UCQ8" s="201"/>
      <c r="UCR8" s="201"/>
      <c r="UCS8" s="201"/>
      <c r="UCT8" s="201"/>
      <c r="UCU8" s="201"/>
      <c r="UCV8" s="201"/>
      <c r="UCW8" s="201"/>
      <c r="UCX8" s="201"/>
      <c r="UCY8" s="201"/>
      <c r="UCZ8" s="201"/>
      <c r="UDA8" s="201"/>
      <c r="UDB8" s="201"/>
      <c r="UDC8" s="201"/>
      <c r="UDD8" s="201"/>
      <c r="UDE8" s="201"/>
      <c r="UDF8" s="201"/>
      <c r="UDG8" s="201"/>
      <c r="UDH8" s="201"/>
      <c r="UDI8" s="201"/>
      <c r="UDJ8" s="201"/>
      <c r="UDK8" s="201"/>
      <c r="UDL8" s="201"/>
      <c r="UDM8" s="201"/>
      <c r="UDN8" s="201"/>
      <c r="UDO8" s="201"/>
      <c r="UDP8" s="201"/>
      <c r="UDQ8" s="201"/>
      <c r="UDR8" s="201"/>
      <c r="UDS8" s="201"/>
      <c r="UDT8" s="201"/>
      <c r="UDU8" s="201"/>
      <c r="UDV8" s="201"/>
      <c r="UDW8" s="201"/>
      <c r="UDX8" s="201"/>
      <c r="UDY8" s="201"/>
      <c r="UDZ8" s="201"/>
      <c r="UEA8" s="201"/>
      <c r="UEB8" s="201"/>
      <c r="UEC8" s="201"/>
      <c r="UED8" s="201"/>
      <c r="UEE8" s="201"/>
      <c r="UEF8" s="201"/>
      <c r="UEG8" s="201"/>
      <c r="UEH8" s="201"/>
      <c r="UEI8" s="201"/>
      <c r="UEJ8" s="201"/>
      <c r="UEK8" s="201"/>
      <c r="UEL8" s="201"/>
      <c r="UEM8" s="201"/>
      <c r="UEN8" s="201"/>
      <c r="UEO8" s="201"/>
      <c r="UEP8" s="201"/>
      <c r="UEQ8" s="201"/>
      <c r="UER8" s="201"/>
      <c r="UES8" s="201"/>
      <c r="UET8" s="201"/>
      <c r="UEU8" s="201"/>
      <c r="UEV8" s="201"/>
      <c r="UEW8" s="201"/>
      <c r="UEX8" s="201"/>
      <c r="UEY8" s="201"/>
      <c r="UEZ8" s="201"/>
      <c r="UFA8" s="201"/>
      <c r="UFB8" s="201"/>
      <c r="UFC8" s="201"/>
      <c r="UFD8" s="201"/>
      <c r="UFE8" s="201"/>
      <c r="UFF8" s="201"/>
      <c r="UFG8" s="201"/>
      <c r="UFH8" s="201"/>
      <c r="UFI8" s="201"/>
      <c r="UFJ8" s="201"/>
      <c r="UFK8" s="201"/>
      <c r="UFL8" s="201"/>
      <c r="UFM8" s="201"/>
      <c r="UFN8" s="201"/>
      <c r="UFO8" s="201"/>
      <c r="UFP8" s="201"/>
      <c r="UFQ8" s="201"/>
      <c r="UFR8" s="201"/>
      <c r="UFS8" s="201"/>
      <c r="UFT8" s="201"/>
      <c r="UFU8" s="201"/>
      <c r="UFV8" s="201"/>
      <c r="UFW8" s="201"/>
      <c r="UFX8" s="201"/>
      <c r="UFY8" s="201"/>
      <c r="UFZ8" s="201"/>
      <c r="UGA8" s="201"/>
      <c r="UGB8" s="201"/>
      <c r="UGC8" s="201"/>
      <c r="UGD8" s="201"/>
      <c r="UGE8" s="201"/>
      <c r="UGF8" s="201"/>
      <c r="UGG8" s="201"/>
      <c r="UGH8" s="201"/>
      <c r="UGI8" s="201"/>
      <c r="UGJ8" s="201"/>
      <c r="UGK8" s="201"/>
      <c r="UGL8" s="201"/>
      <c r="UGM8" s="201"/>
      <c r="UGN8" s="201"/>
      <c r="UGO8" s="201"/>
      <c r="UGP8" s="201"/>
      <c r="UGQ8" s="201"/>
      <c r="UGR8" s="201"/>
      <c r="UGS8" s="201"/>
      <c r="UGT8" s="201"/>
      <c r="UGU8" s="201"/>
      <c r="UGV8" s="201"/>
      <c r="UGW8" s="201"/>
      <c r="UGX8" s="201"/>
      <c r="UGY8" s="201"/>
      <c r="UGZ8" s="201"/>
      <c r="UHA8" s="201"/>
      <c r="UHB8" s="201"/>
      <c r="UHC8" s="201"/>
      <c r="UHD8" s="201"/>
      <c r="UHE8" s="201"/>
      <c r="UHF8" s="201"/>
      <c r="UHG8" s="201"/>
      <c r="UHH8" s="201"/>
      <c r="UHI8" s="201"/>
      <c r="UHJ8" s="201"/>
      <c r="UHK8" s="201"/>
      <c r="UHL8" s="201"/>
      <c r="UHM8" s="201"/>
      <c r="UHN8" s="201"/>
      <c r="UHO8" s="201"/>
      <c r="UHP8" s="201"/>
      <c r="UHQ8" s="201"/>
      <c r="UHR8" s="201"/>
      <c r="UHS8" s="201"/>
      <c r="UHT8" s="201"/>
      <c r="UHU8" s="201"/>
      <c r="UHV8" s="201"/>
      <c r="UHW8" s="201"/>
      <c r="UHX8" s="201"/>
      <c r="UHY8" s="201"/>
      <c r="UHZ8" s="201"/>
      <c r="UIA8" s="201"/>
      <c r="UIB8" s="201"/>
      <c r="UIC8" s="201"/>
      <c r="UID8" s="201"/>
      <c r="UIE8" s="201"/>
      <c r="UIF8" s="201"/>
      <c r="UIG8" s="201"/>
      <c r="UIH8" s="201"/>
      <c r="UII8" s="201"/>
      <c r="UIJ8" s="201"/>
      <c r="UIK8" s="201"/>
      <c r="UIL8" s="201"/>
      <c r="UIM8" s="201"/>
      <c r="UIN8" s="201"/>
      <c r="UIO8" s="201"/>
      <c r="UIP8" s="201"/>
      <c r="UIQ8" s="201"/>
      <c r="UIR8" s="201"/>
      <c r="UIS8" s="201"/>
      <c r="UIT8" s="201"/>
      <c r="UIU8" s="201"/>
      <c r="UIV8" s="201"/>
      <c r="UIW8" s="201"/>
      <c r="UIX8" s="201"/>
      <c r="UIY8" s="201"/>
      <c r="UIZ8" s="201"/>
      <c r="UJA8" s="201"/>
      <c r="UJB8" s="201"/>
      <c r="UJC8" s="201"/>
      <c r="UJD8" s="201"/>
      <c r="UJE8" s="201"/>
      <c r="UJF8" s="201"/>
      <c r="UJG8" s="201"/>
      <c r="UJH8" s="201"/>
      <c r="UJI8" s="201"/>
      <c r="UJJ8" s="201"/>
      <c r="UJK8" s="201"/>
      <c r="UJL8" s="201"/>
      <c r="UJM8" s="201"/>
      <c r="UJN8" s="201"/>
      <c r="UJO8" s="201"/>
      <c r="UJP8" s="201"/>
      <c r="UJQ8" s="201"/>
      <c r="UJR8" s="201"/>
      <c r="UJS8" s="201"/>
      <c r="UJT8" s="201"/>
      <c r="UJU8" s="201"/>
      <c r="UJV8" s="201"/>
      <c r="UJW8" s="201"/>
      <c r="UJX8" s="201"/>
      <c r="UJY8" s="201"/>
      <c r="UJZ8" s="201"/>
      <c r="UKA8" s="201"/>
      <c r="UKB8" s="201"/>
      <c r="UKC8" s="201"/>
      <c r="UKD8" s="201"/>
      <c r="UKE8" s="201"/>
      <c r="UKF8" s="201"/>
      <c r="UKG8" s="201"/>
      <c r="UKH8" s="201"/>
      <c r="UKI8" s="201"/>
      <c r="UKJ8" s="201"/>
      <c r="UKK8" s="201"/>
      <c r="UKL8" s="201"/>
      <c r="UKM8" s="201"/>
      <c r="UKN8" s="201"/>
      <c r="UKO8" s="201"/>
      <c r="UKP8" s="201"/>
      <c r="UKQ8" s="201"/>
      <c r="UKR8" s="201"/>
      <c r="UKS8" s="201"/>
      <c r="UKT8" s="201"/>
      <c r="UKU8" s="201"/>
      <c r="UKV8" s="201"/>
      <c r="UKW8" s="201"/>
      <c r="UKX8" s="201"/>
      <c r="UKY8" s="201"/>
      <c r="UKZ8" s="201"/>
      <c r="ULA8" s="201"/>
      <c r="ULB8" s="201"/>
      <c r="ULC8" s="201"/>
      <c r="ULD8" s="201"/>
      <c r="ULE8" s="201"/>
      <c r="ULF8" s="201"/>
      <c r="ULG8" s="201"/>
      <c r="ULH8" s="201"/>
      <c r="ULI8" s="201"/>
      <c r="ULJ8" s="201"/>
      <c r="ULK8" s="201"/>
      <c r="ULL8" s="201"/>
      <c r="ULM8" s="201"/>
      <c r="ULN8" s="201"/>
      <c r="ULO8" s="201"/>
      <c r="ULP8" s="201"/>
      <c r="ULQ8" s="201"/>
      <c r="ULR8" s="201"/>
      <c r="ULS8" s="201"/>
      <c r="ULT8" s="201"/>
      <c r="ULU8" s="201"/>
      <c r="ULV8" s="201"/>
      <c r="ULW8" s="201"/>
      <c r="ULX8" s="201"/>
      <c r="ULY8" s="201"/>
      <c r="ULZ8" s="201"/>
      <c r="UMA8" s="201"/>
      <c r="UMB8" s="201"/>
      <c r="UMC8" s="201"/>
      <c r="UMD8" s="201"/>
      <c r="UME8" s="201"/>
      <c r="UMF8" s="201"/>
      <c r="UMG8" s="201"/>
      <c r="UMH8" s="201"/>
      <c r="UMI8" s="201"/>
      <c r="UMJ8" s="201"/>
      <c r="UMK8" s="201"/>
      <c r="UML8" s="201"/>
      <c r="UMM8" s="201"/>
      <c r="UMN8" s="201"/>
      <c r="UMO8" s="201"/>
      <c r="UMP8" s="201"/>
      <c r="UMQ8" s="201"/>
      <c r="UMR8" s="201"/>
      <c r="UMS8" s="201"/>
      <c r="UMT8" s="201"/>
      <c r="UMU8" s="201"/>
      <c r="UMV8" s="201"/>
      <c r="UMW8" s="201"/>
      <c r="UMX8" s="201"/>
      <c r="UMY8" s="201"/>
      <c r="UMZ8" s="201"/>
      <c r="UNA8" s="201"/>
      <c r="UNB8" s="201"/>
      <c r="UNC8" s="201"/>
      <c r="UND8" s="201"/>
      <c r="UNE8" s="201"/>
      <c r="UNF8" s="201"/>
      <c r="UNG8" s="201"/>
      <c r="UNH8" s="201"/>
      <c r="UNI8" s="201"/>
      <c r="UNJ8" s="201"/>
      <c r="UNK8" s="201"/>
      <c r="UNL8" s="201"/>
      <c r="UNM8" s="201"/>
      <c r="UNN8" s="201"/>
      <c r="UNO8" s="201"/>
      <c r="UNP8" s="201"/>
      <c r="UNQ8" s="201"/>
      <c r="UNR8" s="201"/>
      <c r="UNS8" s="201"/>
      <c r="UNT8" s="201"/>
      <c r="UNU8" s="201"/>
      <c r="UNV8" s="201"/>
      <c r="UNW8" s="201"/>
      <c r="UNX8" s="201"/>
      <c r="UNY8" s="201"/>
      <c r="UNZ8" s="201"/>
      <c r="UOA8" s="201"/>
      <c r="UOB8" s="201"/>
      <c r="UOC8" s="201"/>
      <c r="UOD8" s="201"/>
      <c r="UOE8" s="201"/>
      <c r="UOF8" s="201"/>
      <c r="UOG8" s="201"/>
      <c r="UOH8" s="201"/>
      <c r="UOI8" s="201"/>
      <c r="UOJ8" s="201"/>
      <c r="UOK8" s="201"/>
      <c r="UOL8" s="201"/>
      <c r="UOM8" s="201"/>
      <c r="UON8" s="201"/>
      <c r="UOO8" s="201"/>
      <c r="UOP8" s="201"/>
      <c r="UOQ8" s="201"/>
      <c r="UOR8" s="201"/>
      <c r="UOS8" s="201"/>
      <c r="UOT8" s="201"/>
      <c r="UOU8" s="201"/>
      <c r="UOV8" s="201"/>
      <c r="UOW8" s="201"/>
      <c r="UOX8" s="201"/>
      <c r="UOY8" s="201"/>
      <c r="UOZ8" s="201"/>
      <c r="UPA8" s="201"/>
      <c r="UPB8" s="201"/>
      <c r="UPC8" s="201"/>
      <c r="UPD8" s="201"/>
      <c r="UPE8" s="201"/>
      <c r="UPF8" s="201"/>
      <c r="UPG8" s="201"/>
      <c r="UPH8" s="201"/>
      <c r="UPI8" s="201"/>
      <c r="UPJ8" s="201"/>
      <c r="UPK8" s="201"/>
      <c r="UPL8" s="201"/>
      <c r="UPM8" s="201"/>
      <c r="UPN8" s="201"/>
      <c r="UPO8" s="201"/>
      <c r="UPP8" s="201"/>
      <c r="UPQ8" s="201"/>
      <c r="UPR8" s="201"/>
      <c r="UPS8" s="201"/>
      <c r="UPT8" s="201"/>
      <c r="UPU8" s="201"/>
      <c r="UPV8" s="201"/>
      <c r="UPW8" s="201"/>
      <c r="UPX8" s="201"/>
      <c r="UPY8" s="201"/>
      <c r="UPZ8" s="201"/>
      <c r="UQA8" s="201"/>
      <c r="UQB8" s="201"/>
      <c r="UQC8" s="201"/>
      <c r="UQD8" s="201"/>
      <c r="UQE8" s="201"/>
      <c r="UQF8" s="201"/>
      <c r="UQG8" s="201"/>
      <c r="UQH8" s="201"/>
      <c r="UQI8" s="201"/>
      <c r="UQJ8" s="201"/>
      <c r="UQK8" s="201"/>
      <c r="UQL8" s="201"/>
      <c r="UQM8" s="201"/>
      <c r="UQN8" s="201"/>
      <c r="UQO8" s="201"/>
      <c r="UQP8" s="201"/>
      <c r="UQQ8" s="201"/>
      <c r="UQR8" s="201"/>
      <c r="UQS8" s="201"/>
      <c r="UQT8" s="201"/>
      <c r="UQU8" s="201"/>
      <c r="UQV8" s="201"/>
      <c r="UQW8" s="201"/>
      <c r="UQX8" s="201"/>
      <c r="UQY8" s="201"/>
      <c r="UQZ8" s="201"/>
      <c r="URA8" s="201"/>
      <c r="URB8" s="201"/>
      <c r="URC8" s="201"/>
      <c r="URD8" s="201"/>
      <c r="URE8" s="201"/>
      <c r="URF8" s="201"/>
      <c r="URG8" s="201"/>
      <c r="URH8" s="201"/>
      <c r="URI8" s="201"/>
      <c r="URJ8" s="201"/>
      <c r="URK8" s="201"/>
      <c r="URL8" s="201"/>
      <c r="URM8" s="201"/>
      <c r="URN8" s="201"/>
      <c r="URO8" s="201"/>
      <c r="URP8" s="201"/>
      <c r="URQ8" s="201"/>
      <c r="URR8" s="201"/>
      <c r="URS8" s="201"/>
      <c r="URT8" s="201"/>
      <c r="URU8" s="201"/>
      <c r="URV8" s="201"/>
      <c r="URW8" s="201"/>
      <c r="URX8" s="201"/>
      <c r="URY8" s="201"/>
      <c r="URZ8" s="201"/>
      <c r="USA8" s="201"/>
      <c r="USB8" s="201"/>
      <c r="USC8" s="201"/>
      <c r="USD8" s="201"/>
      <c r="USE8" s="201"/>
      <c r="USF8" s="201"/>
      <c r="USG8" s="201"/>
      <c r="USH8" s="201"/>
      <c r="USI8" s="201"/>
      <c r="USJ8" s="201"/>
      <c r="USK8" s="201"/>
      <c r="USL8" s="201"/>
      <c r="USM8" s="201"/>
      <c r="USN8" s="201"/>
      <c r="USO8" s="201"/>
      <c r="USP8" s="201"/>
      <c r="USQ8" s="201"/>
      <c r="USR8" s="201"/>
      <c r="USS8" s="201"/>
      <c r="UST8" s="201"/>
      <c r="USU8" s="201"/>
      <c r="USV8" s="201"/>
      <c r="USW8" s="201"/>
      <c r="USX8" s="201"/>
      <c r="USY8" s="201"/>
      <c r="USZ8" s="201"/>
      <c r="UTA8" s="201"/>
      <c r="UTB8" s="201"/>
      <c r="UTC8" s="201"/>
      <c r="UTD8" s="201"/>
      <c r="UTE8" s="201"/>
      <c r="UTF8" s="201"/>
      <c r="UTG8" s="201"/>
      <c r="UTH8" s="201"/>
      <c r="UTI8" s="201"/>
      <c r="UTJ8" s="201"/>
      <c r="UTK8" s="201"/>
      <c r="UTL8" s="201"/>
      <c r="UTM8" s="201"/>
      <c r="UTN8" s="201"/>
      <c r="UTO8" s="201"/>
      <c r="UTP8" s="201"/>
      <c r="UTQ8" s="201"/>
      <c r="UTR8" s="201"/>
      <c r="UTS8" s="201"/>
      <c r="UTT8" s="201"/>
      <c r="UTU8" s="201"/>
      <c r="UTV8" s="201"/>
      <c r="UTW8" s="201"/>
      <c r="UTX8" s="201"/>
      <c r="UTY8" s="201"/>
      <c r="UTZ8" s="201"/>
      <c r="UUA8" s="201"/>
      <c r="UUB8" s="201"/>
      <c r="UUC8" s="201"/>
      <c r="UUD8" s="201"/>
      <c r="UUE8" s="201"/>
      <c r="UUF8" s="201"/>
      <c r="UUG8" s="201"/>
      <c r="UUH8" s="201"/>
      <c r="UUI8" s="201"/>
      <c r="UUJ8" s="201"/>
      <c r="UUK8" s="201"/>
      <c r="UUL8" s="201"/>
      <c r="UUM8" s="201"/>
      <c r="UUN8" s="201"/>
      <c r="UUO8" s="201"/>
      <c r="UUP8" s="201"/>
      <c r="UUQ8" s="201"/>
      <c r="UUR8" s="201"/>
      <c r="UUS8" s="201"/>
      <c r="UUT8" s="201"/>
      <c r="UUU8" s="201"/>
      <c r="UUV8" s="201"/>
      <c r="UUW8" s="201"/>
      <c r="UUX8" s="201"/>
      <c r="UUY8" s="201"/>
      <c r="UUZ8" s="201"/>
      <c r="UVA8" s="201"/>
      <c r="UVB8" s="201"/>
      <c r="UVC8" s="201"/>
      <c r="UVD8" s="201"/>
      <c r="UVE8" s="201"/>
      <c r="UVF8" s="201"/>
      <c r="UVG8" s="201"/>
      <c r="UVH8" s="201"/>
      <c r="UVI8" s="201"/>
      <c r="UVJ8" s="201"/>
      <c r="UVK8" s="201"/>
      <c r="UVL8" s="201"/>
      <c r="UVM8" s="201"/>
      <c r="UVN8" s="201"/>
      <c r="UVO8" s="201"/>
      <c r="UVP8" s="201"/>
      <c r="UVQ8" s="201"/>
      <c r="UVR8" s="201"/>
      <c r="UVS8" s="201"/>
      <c r="UVT8" s="201"/>
      <c r="UVU8" s="201"/>
      <c r="UVV8" s="201"/>
      <c r="UVW8" s="201"/>
      <c r="UVX8" s="201"/>
      <c r="UVY8" s="201"/>
      <c r="UVZ8" s="201"/>
      <c r="UWA8" s="201"/>
      <c r="UWB8" s="201"/>
      <c r="UWC8" s="201"/>
      <c r="UWD8" s="201"/>
      <c r="UWE8" s="201"/>
      <c r="UWF8" s="201"/>
      <c r="UWG8" s="201"/>
      <c r="UWH8" s="201"/>
      <c r="UWI8" s="201"/>
      <c r="UWJ8" s="201"/>
      <c r="UWK8" s="201"/>
      <c r="UWL8" s="201"/>
      <c r="UWM8" s="201"/>
      <c r="UWN8" s="201"/>
      <c r="UWO8" s="201"/>
      <c r="UWP8" s="201"/>
      <c r="UWQ8" s="201"/>
      <c r="UWR8" s="201"/>
      <c r="UWS8" s="201"/>
      <c r="UWT8" s="201"/>
      <c r="UWU8" s="201"/>
      <c r="UWV8" s="201"/>
      <c r="UWW8" s="201"/>
      <c r="UWX8" s="201"/>
      <c r="UWY8" s="201"/>
      <c r="UWZ8" s="201"/>
      <c r="UXA8" s="201"/>
      <c r="UXB8" s="201"/>
      <c r="UXC8" s="201"/>
      <c r="UXD8" s="201"/>
      <c r="UXE8" s="201"/>
      <c r="UXF8" s="201"/>
      <c r="UXG8" s="201"/>
      <c r="UXH8" s="201"/>
      <c r="UXI8" s="201"/>
      <c r="UXJ8" s="201"/>
      <c r="UXK8" s="201"/>
      <c r="UXL8" s="201"/>
      <c r="UXM8" s="201"/>
      <c r="UXN8" s="201"/>
      <c r="UXO8" s="201"/>
      <c r="UXP8" s="201"/>
      <c r="UXQ8" s="201"/>
      <c r="UXR8" s="201"/>
      <c r="UXS8" s="201"/>
      <c r="UXT8" s="201"/>
      <c r="UXU8" s="201"/>
      <c r="UXV8" s="201"/>
      <c r="UXW8" s="201"/>
      <c r="UXX8" s="201"/>
      <c r="UXY8" s="201"/>
      <c r="UXZ8" s="201"/>
      <c r="UYA8" s="201"/>
      <c r="UYB8" s="201"/>
      <c r="UYC8" s="201"/>
      <c r="UYD8" s="201"/>
      <c r="UYE8" s="201"/>
      <c r="UYF8" s="201"/>
      <c r="UYG8" s="201"/>
      <c r="UYH8" s="201"/>
      <c r="UYI8" s="201"/>
      <c r="UYJ8" s="201"/>
      <c r="UYK8" s="201"/>
      <c r="UYL8" s="201"/>
      <c r="UYM8" s="201"/>
      <c r="UYN8" s="201"/>
      <c r="UYO8" s="201"/>
      <c r="UYP8" s="201"/>
      <c r="UYQ8" s="201"/>
      <c r="UYR8" s="201"/>
      <c r="UYS8" s="201"/>
      <c r="UYT8" s="201"/>
      <c r="UYU8" s="201"/>
      <c r="UYV8" s="201"/>
      <c r="UYW8" s="201"/>
      <c r="UYX8" s="201"/>
      <c r="UYY8" s="201"/>
      <c r="UYZ8" s="201"/>
      <c r="UZA8" s="201"/>
      <c r="UZB8" s="201"/>
      <c r="UZC8" s="201"/>
      <c r="UZD8" s="201"/>
      <c r="UZE8" s="201"/>
      <c r="UZF8" s="201"/>
      <c r="UZG8" s="201"/>
      <c r="UZH8" s="201"/>
      <c r="UZI8" s="201"/>
      <c r="UZJ8" s="201"/>
      <c r="UZK8" s="201"/>
      <c r="UZL8" s="201"/>
      <c r="UZM8" s="201"/>
      <c r="UZN8" s="201"/>
      <c r="UZO8" s="201"/>
      <c r="UZP8" s="201"/>
      <c r="UZQ8" s="201"/>
      <c r="UZR8" s="201"/>
      <c r="UZS8" s="201"/>
      <c r="UZT8" s="201"/>
      <c r="UZU8" s="201"/>
      <c r="UZV8" s="201"/>
      <c r="UZW8" s="201"/>
      <c r="UZX8" s="201"/>
      <c r="UZY8" s="201"/>
      <c r="UZZ8" s="201"/>
      <c r="VAA8" s="201"/>
      <c r="VAB8" s="201"/>
      <c r="VAC8" s="201"/>
      <c r="VAD8" s="201"/>
      <c r="VAE8" s="201"/>
      <c r="VAF8" s="201"/>
      <c r="VAG8" s="201"/>
      <c r="VAH8" s="201"/>
      <c r="VAI8" s="201"/>
      <c r="VAJ8" s="201"/>
      <c r="VAK8" s="201"/>
      <c r="VAL8" s="201"/>
      <c r="VAM8" s="201"/>
      <c r="VAN8" s="201"/>
      <c r="VAO8" s="201"/>
      <c r="VAP8" s="201"/>
      <c r="VAQ8" s="201"/>
      <c r="VAR8" s="201"/>
      <c r="VAS8" s="201"/>
      <c r="VAT8" s="201"/>
      <c r="VAU8" s="201"/>
      <c r="VAV8" s="201"/>
      <c r="VAW8" s="201"/>
      <c r="VAX8" s="201"/>
      <c r="VAY8" s="201"/>
      <c r="VAZ8" s="201"/>
      <c r="VBA8" s="201"/>
      <c r="VBB8" s="201"/>
      <c r="VBC8" s="201"/>
      <c r="VBD8" s="201"/>
      <c r="VBE8" s="201"/>
      <c r="VBF8" s="201"/>
      <c r="VBG8" s="201"/>
      <c r="VBH8" s="201"/>
      <c r="VBI8" s="201"/>
      <c r="VBJ8" s="201"/>
      <c r="VBK8" s="201"/>
      <c r="VBL8" s="201"/>
      <c r="VBM8" s="201"/>
      <c r="VBN8" s="201"/>
      <c r="VBO8" s="201"/>
      <c r="VBP8" s="201"/>
      <c r="VBQ8" s="201"/>
      <c r="VBR8" s="201"/>
      <c r="VBS8" s="201"/>
      <c r="VBT8" s="201"/>
      <c r="VBU8" s="201"/>
      <c r="VBV8" s="201"/>
      <c r="VBW8" s="201"/>
      <c r="VBX8" s="201"/>
      <c r="VBY8" s="201"/>
      <c r="VBZ8" s="201"/>
      <c r="VCA8" s="201"/>
      <c r="VCB8" s="201"/>
      <c r="VCC8" s="201"/>
      <c r="VCD8" s="201"/>
      <c r="VCE8" s="201"/>
      <c r="VCF8" s="201"/>
      <c r="VCG8" s="201"/>
      <c r="VCH8" s="201"/>
      <c r="VCI8" s="201"/>
      <c r="VCJ8" s="201"/>
      <c r="VCK8" s="201"/>
      <c r="VCL8" s="201"/>
      <c r="VCM8" s="201"/>
      <c r="VCN8" s="201"/>
      <c r="VCO8" s="201"/>
      <c r="VCP8" s="201"/>
      <c r="VCQ8" s="201"/>
      <c r="VCR8" s="201"/>
      <c r="VCS8" s="201"/>
      <c r="VCT8" s="201"/>
      <c r="VCU8" s="201"/>
      <c r="VCV8" s="201"/>
      <c r="VCW8" s="201"/>
      <c r="VCX8" s="201"/>
      <c r="VCY8" s="201"/>
      <c r="VCZ8" s="201"/>
      <c r="VDA8" s="201"/>
      <c r="VDB8" s="201"/>
      <c r="VDC8" s="201"/>
      <c r="VDD8" s="201"/>
      <c r="VDE8" s="201"/>
      <c r="VDF8" s="201"/>
      <c r="VDG8" s="201"/>
      <c r="VDH8" s="201"/>
      <c r="VDI8" s="201"/>
      <c r="VDJ8" s="201"/>
      <c r="VDK8" s="201"/>
      <c r="VDL8" s="201"/>
      <c r="VDM8" s="201"/>
      <c r="VDN8" s="201"/>
      <c r="VDO8" s="201"/>
      <c r="VDP8" s="201"/>
      <c r="VDQ8" s="201"/>
      <c r="VDR8" s="201"/>
      <c r="VDS8" s="201"/>
      <c r="VDT8" s="201"/>
      <c r="VDU8" s="201"/>
      <c r="VDV8" s="201"/>
      <c r="VDW8" s="201"/>
      <c r="VDX8" s="201"/>
      <c r="VDY8" s="201"/>
      <c r="VDZ8" s="201"/>
      <c r="VEA8" s="201"/>
      <c r="VEB8" s="201"/>
      <c r="VEC8" s="201"/>
      <c r="VED8" s="201"/>
      <c r="VEE8" s="201"/>
      <c r="VEF8" s="201"/>
      <c r="VEG8" s="201"/>
      <c r="VEH8" s="201"/>
      <c r="VEI8" s="201"/>
      <c r="VEJ8" s="201"/>
      <c r="VEK8" s="201"/>
      <c r="VEL8" s="201"/>
      <c r="VEM8" s="201"/>
      <c r="VEN8" s="201"/>
      <c r="VEO8" s="201"/>
      <c r="VEP8" s="201"/>
      <c r="VEQ8" s="201"/>
      <c r="VER8" s="201"/>
      <c r="VES8" s="201"/>
      <c r="VET8" s="201"/>
      <c r="VEU8" s="201"/>
      <c r="VEV8" s="201"/>
      <c r="VEW8" s="201"/>
      <c r="VEX8" s="201"/>
      <c r="VEY8" s="201"/>
      <c r="VEZ8" s="201"/>
      <c r="VFA8" s="201"/>
      <c r="VFB8" s="201"/>
      <c r="VFC8" s="201"/>
      <c r="VFD8" s="201"/>
      <c r="VFE8" s="201"/>
      <c r="VFF8" s="201"/>
      <c r="VFG8" s="201"/>
      <c r="VFH8" s="201"/>
      <c r="VFI8" s="201"/>
      <c r="VFJ8" s="201"/>
      <c r="VFK8" s="201"/>
      <c r="VFL8" s="201"/>
      <c r="VFM8" s="201"/>
      <c r="VFN8" s="201"/>
      <c r="VFO8" s="201"/>
      <c r="VFP8" s="201"/>
      <c r="VFQ8" s="201"/>
      <c r="VFR8" s="201"/>
      <c r="VFS8" s="201"/>
      <c r="VFT8" s="201"/>
      <c r="VFU8" s="201"/>
      <c r="VFV8" s="201"/>
      <c r="VFW8" s="201"/>
      <c r="VFX8" s="201"/>
      <c r="VFY8" s="201"/>
      <c r="VFZ8" s="201"/>
      <c r="VGA8" s="201"/>
      <c r="VGB8" s="201"/>
      <c r="VGC8" s="201"/>
      <c r="VGD8" s="201"/>
      <c r="VGE8" s="201"/>
      <c r="VGF8" s="201"/>
      <c r="VGG8" s="201"/>
      <c r="VGH8" s="201"/>
      <c r="VGI8" s="201"/>
      <c r="VGJ8" s="201"/>
      <c r="VGK8" s="201"/>
      <c r="VGL8" s="201"/>
      <c r="VGM8" s="201"/>
      <c r="VGN8" s="201"/>
      <c r="VGO8" s="201"/>
      <c r="VGP8" s="201"/>
      <c r="VGQ8" s="201"/>
      <c r="VGR8" s="201"/>
      <c r="VGS8" s="201"/>
      <c r="VGT8" s="201"/>
      <c r="VGU8" s="201"/>
      <c r="VGV8" s="201"/>
      <c r="VGW8" s="201"/>
      <c r="VGX8" s="201"/>
      <c r="VGY8" s="201"/>
      <c r="VGZ8" s="201"/>
      <c r="VHA8" s="201"/>
      <c r="VHB8" s="201"/>
      <c r="VHC8" s="201"/>
      <c r="VHD8" s="201"/>
      <c r="VHE8" s="201"/>
      <c r="VHF8" s="201"/>
      <c r="VHG8" s="201"/>
      <c r="VHH8" s="201"/>
      <c r="VHI8" s="201"/>
      <c r="VHJ8" s="201"/>
      <c r="VHK8" s="201"/>
      <c r="VHL8" s="201"/>
      <c r="VHM8" s="201"/>
      <c r="VHN8" s="201"/>
      <c r="VHO8" s="201"/>
      <c r="VHP8" s="201"/>
      <c r="VHQ8" s="201"/>
      <c r="VHR8" s="201"/>
      <c r="VHS8" s="201"/>
      <c r="VHT8" s="201"/>
      <c r="VHU8" s="201"/>
      <c r="VHV8" s="201"/>
      <c r="VHW8" s="201"/>
      <c r="VHX8" s="201"/>
      <c r="VHY8" s="201"/>
      <c r="VHZ8" s="201"/>
      <c r="VIA8" s="201"/>
      <c r="VIB8" s="201"/>
      <c r="VIC8" s="201"/>
      <c r="VID8" s="201"/>
      <c r="VIE8" s="201"/>
      <c r="VIF8" s="201"/>
      <c r="VIG8" s="201"/>
      <c r="VIH8" s="201"/>
      <c r="VII8" s="201"/>
      <c r="VIJ8" s="201"/>
      <c r="VIK8" s="201"/>
      <c r="VIL8" s="201"/>
      <c r="VIM8" s="201"/>
      <c r="VIN8" s="201"/>
      <c r="VIO8" s="201"/>
      <c r="VIP8" s="201"/>
      <c r="VIQ8" s="201"/>
      <c r="VIR8" s="201"/>
      <c r="VIS8" s="201"/>
      <c r="VIT8" s="201"/>
      <c r="VIU8" s="201"/>
      <c r="VIV8" s="201"/>
      <c r="VIW8" s="201"/>
      <c r="VIX8" s="201"/>
      <c r="VIY8" s="201"/>
      <c r="VIZ8" s="201"/>
      <c r="VJA8" s="201"/>
      <c r="VJB8" s="201"/>
      <c r="VJC8" s="201"/>
      <c r="VJD8" s="201"/>
      <c r="VJE8" s="201"/>
      <c r="VJF8" s="201"/>
      <c r="VJG8" s="201"/>
      <c r="VJH8" s="201"/>
      <c r="VJI8" s="201"/>
      <c r="VJJ8" s="201"/>
      <c r="VJK8" s="201"/>
      <c r="VJL8" s="201"/>
      <c r="VJM8" s="201"/>
      <c r="VJN8" s="201"/>
      <c r="VJO8" s="201"/>
      <c r="VJP8" s="201"/>
      <c r="VJQ8" s="201"/>
      <c r="VJR8" s="201"/>
      <c r="VJS8" s="201"/>
      <c r="VJT8" s="201"/>
      <c r="VJU8" s="201"/>
      <c r="VJV8" s="201"/>
      <c r="VJW8" s="201"/>
      <c r="VJX8" s="201"/>
      <c r="VJY8" s="201"/>
      <c r="VJZ8" s="201"/>
      <c r="VKA8" s="201"/>
      <c r="VKB8" s="201"/>
      <c r="VKC8" s="201"/>
      <c r="VKD8" s="201"/>
      <c r="VKE8" s="201"/>
      <c r="VKF8" s="201"/>
      <c r="VKG8" s="201"/>
      <c r="VKH8" s="201"/>
      <c r="VKI8" s="201"/>
      <c r="VKJ8" s="201"/>
      <c r="VKK8" s="201"/>
      <c r="VKL8" s="201"/>
      <c r="VKM8" s="201"/>
      <c r="VKN8" s="201"/>
      <c r="VKO8" s="201"/>
      <c r="VKP8" s="201"/>
      <c r="VKQ8" s="201"/>
      <c r="VKR8" s="201"/>
      <c r="VKS8" s="201"/>
      <c r="VKT8" s="201"/>
      <c r="VKU8" s="201"/>
      <c r="VKV8" s="201"/>
      <c r="VKW8" s="201"/>
      <c r="VKX8" s="201"/>
      <c r="VKY8" s="201"/>
      <c r="VKZ8" s="201"/>
      <c r="VLA8" s="201"/>
      <c r="VLB8" s="201"/>
      <c r="VLC8" s="201"/>
      <c r="VLD8" s="201"/>
      <c r="VLE8" s="201"/>
      <c r="VLF8" s="201"/>
      <c r="VLG8" s="201"/>
      <c r="VLH8" s="201"/>
      <c r="VLI8" s="201"/>
      <c r="VLJ8" s="201"/>
      <c r="VLK8" s="201"/>
      <c r="VLL8" s="201"/>
      <c r="VLM8" s="201"/>
      <c r="VLN8" s="201"/>
      <c r="VLO8" s="201"/>
      <c r="VLP8" s="201"/>
      <c r="VLQ8" s="201"/>
      <c r="VLR8" s="201"/>
      <c r="VLS8" s="201"/>
      <c r="VLT8" s="201"/>
      <c r="VLU8" s="201"/>
      <c r="VLV8" s="201"/>
      <c r="VLW8" s="201"/>
      <c r="VLX8" s="201"/>
      <c r="VLY8" s="201"/>
      <c r="VLZ8" s="201"/>
      <c r="VMA8" s="201"/>
      <c r="VMB8" s="201"/>
      <c r="VMC8" s="201"/>
      <c r="VMD8" s="201"/>
      <c r="VME8" s="201"/>
      <c r="VMF8" s="201"/>
      <c r="VMG8" s="201"/>
      <c r="VMH8" s="201"/>
      <c r="VMI8" s="201"/>
      <c r="VMJ8" s="201"/>
      <c r="VMK8" s="201"/>
      <c r="VML8" s="201"/>
      <c r="VMM8" s="201"/>
      <c r="VMN8" s="201"/>
      <c r="VMO8" s="201"/>
      <c r="VMP8" s="201"/>
      <c r="VMQ8" s="201"/>
      <c r="VMR8" s="201"/>
      <c r="VMS8" s="201"/>
      <c r="VMT8" s="201"/>
      <c r="VMU8" s="201"/>
      <c r="VMV8" s="201"/>
      <c r="VMW8" s="201"/>
      <c r="VMX8" s="201"/>
      <c r="VMY8" s="201"/>
      <c r="VMZ8" s="201"/>
      <c r="VNA8" s="201"/>
      <c r="VNB8" s="201"/>
      <c r="VNC8" s="201"/>
      <c r="VND8" s="201"/>
      <c r="VNE8" s="201"/>
      <c r="VNF8" s="201"/>
      <c r="VNG8" s="201"/>
      <c r="VNH8" s="201"/>
      <c r="VNI8" s="201"/>
      <c r="VNJ8" s="201"/>
      <c r="VNK8" s="201"/>
      <c r="VNL8" s="201"/>
      <c r="VNM8" s="201"/>
      <c r="VNN8" s="201"/>
      <c r="VNO8" s="201"/>
      <c r="VNP8" s="201"/>
      <c r="VNQ8" s="201"/>
      <c r="VNR8" s="201"/>
      <c r="VNS8" s="201"/>
      <c r="VNT8" s="201"/>
      <c r="VNU8" s="201"/>
      <c r="VNV8" s="201"/>
      <c r="VNW8" s="201"/>
      <c r="VNX8" s="201"/>
      <c r="VNY8" s="201"/>
      <c r="VNZ8" s="201"/>
      <c r="VOA8" s="201"/>
      <c r="VOB8" s="201"/>
      <c r="VOC8" s="201"/>
      <c r="VOD8" s="201"/>
      <c r="VOE8" s="201"/>
      <c r="VOF8" s="201"/>
      <c r="VOG8" s="201"/>
      <c r="VOH8" s="201"/>
      <c r="VOI8" s="201"/>
      <c r="VOJ8" s="201"/>
      <c r="VOK8" s="201"/>
      <c r="VOL8" s="201"/>
      <c r="VOM8" s="201"/>
      <c r="VON8" s="201"/>
      <c r="VOO8" s="201"/>
      <c r="VOP8" s="201"/>
      <c r="VOQ8" s="201"/>
      <c r="VOR8" s="201"/>
      <c r="VOS8" s="201"/>
      <c r="VOT8" s="201"/>
      <c r="VOU8" s="201"/>
      <c r="VOV8" s="201"/>
      <c r="VOW8" s="201"/>
      <c r="VOX8" s="201"/>
      <c r="VOY8" s="201"/>
      <c r="VOZ8" s="201"/>
      <c r="VPA8" s="201"/>
      <c r="VPB8" s="201"/>
      <c r="VPC8" s="201"/>
      <c r="VPD8" s="201"/>
      <c r="VPE8" s="201"/>
      <c r="VPF8" s="201"/>
      <c r="VPG8" s="201"/>
      <c r="VPH8" s="201"/>
      <c r="VPI8" s="201"/>
      <c r="VPJ8" s="201"/>
      <c r="VPK8" s="201"/>
      <c r="VPL8" s="201"/>
      <c r="VPM8" s="201"/>
      <c r="VPN8" s="201"/>
      <c r="VPO8" s="201"/>
      <c r="VPP8" s="201"/>
      <c r="VPQ8" s="201"/>
      <c r="VPR8" s="201"/>
      <c r="VPS8" s="201"/>
      <c r="VPT8" s="201"/>
      <c r="VPU8" s="201"/>
      <c r="VPV8" s="201"/>
      <c r="VPW8" s="201"/>
      <c r="VPX8" s="201"/>
      <c r="VPY8" s="201"/>
      <c r="VPZ8" s="201"/>
      <c r="VQA8" s="201"/>
      <c r="VQB8" s="201"/>
      <c r="VQC8" s="201"/>
      <c r="VQD8" s="201"/>
      <c r="VQE8" s="201"/>
      <c r="VQF8" s="201"/>
      <c r="VQG8" s="201"/>
      <c r="VQH8" s="201"/>
      <c r="VQI8" s="201"/>
      <c r="VQJ8" s="201"/>
      <c r="VQK8" s="201"/>
      <c r="VQL8" s="201"/>
      <c r="VQM8" s="201"/>
      <c r="VQN8" s="201"/>
      <c r="VQO8" s="201"/>
      <c r="VQP8" s="201"/>
      <c r="VQQ8" s="201"/>
      <c r="VQR8" s="201"/>
      <c r="VQS8" s="201"/>
      <c r="VQT8" s="201"/>
      <c r="VQU8" s="201"/>
      <c r="VQV8" s="201"/>
      <c r="VQW8" s="201"/>
      <c r="VQX8" s="201"/>
      <c r="VQY8" s="201"/>
      <c r="VQZ8" s="201"/>
      <c r="VRA8" s="201"/>
      <c r="VRB8" s="201"/>
      <c r="VRC8" s="201"/>
      <c r="VRD8" s="201"/>
      <c r="VRE8" s="201"/>
      <c r="VRF8" s="201"/>
      <c r="VRG8" s="201"/>
      <c r="VRH8" s="201"/>
      <c r="VRI8" s="201"/>
      <c r="VRJ8" s="201"/>
      <c r="VRK8" s="201"/>
      <c r="VRL8" s="201"/>
      <c r="VRM8" s="201"/>
      <c r="VRN8" s="201"/>
      <c r="VRO8" s="201"/>
      <c r="VRP8" s="201"/>
      <c r="VRQ8" s="201"/>
      <c r="VRR8" s="201"/>
      <c r="VRS8" s="201"/>
      <c r="VRT8" s="201"/>
      <c r="VRU8" s="201"/>
      <c r="VRV8" s="201"/>
      <c r="VRW8" s="201"/>
      <c r="VRX8" s="201"/>
      <c r="VRY8" s="201"/>
      <c r="VRZ8" s="201"/>
      <c r="VSA8" s="201"/>
      <c r="VSB8" s="201"/>
      <c r="VSC8" s="201"/>
      <c r="VSD8" s="201"/>
      <c r="VSE8" s="201"/>
      <c r="VSF8" s="201"/>
      <c r="VSG8" s="201"/>
      <c r="VSH8" s="201"/>
      <c r="VSI8" s="201"/>
      <c r="VSJ8" s="201"/>
      <c r="VSK8" s="201"/>
      <c r="VSL8" s="201"/>
      <c r="VSM8" s="201"/>
      <c r="VSN8" s="201"/>
      <c r="VSO8" s="201"/>
      <c r="VSP8" s="201"/>
      <c r="VSQ8" s="201"/>
      <c r="VSR8" s="201"/>
      <c r="VSS8" s="201"/>
      <c r="VST8" s="201"/>
      <c r="VSU8" s="201"/>
      <c r="VSV8" s="201"/>
      <c r="VSW8" s="201"/>
      <c r="VSX8" s="201"/>
      <c r="VSY8" s="201"/>
      <c r="VSZ8" s="201"/>
      <c r="VTA8" s="201"/>
      <c r="VTB8" s="201"/>
      <c r="VTC8" s="201"/>
      <c r="VTD8" s="201"/>
      <c r="VTE8" s="201"/>
      <c r="VTF8" s="201"/>
      <c r="VTG8" s="201"/>
      <c r="VTH8" s="201"/>
      <c r="VTI8" s="201"/>
      <c r="VTJ8" s="201"/>
      <c r="VTK8" s="201"/>
      <c r="VTL8" s="201"/>
      <c r="VTM8" s="201"/>
      <c r="VTN8" s="201"/>
      <c r="VTO8" s="201"/>
      <c r="VTP8" s="201"/>
      <c r="VTQ8" s="201"/>
      <c r="VTR8" s="201"/>
      <c r="VTS8" s="201"/>
      <c r="VTT8" s="201"/>
      <c r="VTU8" s="201"/>
      <c r="VTV8" s="201"/>
      <c r="VTW8" s="201"/>
      <c r="VTX8" s="201"/>
      <c r="VTY8" s="201"/>
      <c r="VTZ8" s="201"/>
      <c r="VUA8" s="201"/>
      <c r="VUB8" s="201"/>
      <c r="VUC8" s="201"/>
      <c r="VUD8" s="201"/>
      <c r="VUE8" s="201"/>
      <c r="VUF8" s="201"/>
      <c r="VUG8" s="201"/>
      <c r="VUH8" s="201"/>
      <c r="VUI8" s="201"/>
      <c r="VUJ8" s="201"/>
      <c r="VUK8" s="201"/>
      <c r="VUL8" s="201"/>
      <c r="VUM8" s="201"/>
      <c r="VUN8" s="201"/>
      <c r="VUO8" s="201"/>
      <c r="VUP8" s="201"/>
      <c r="VUQ8" s="201"/>
      <c r="VUR8" s="201"/>
      <c r="VUS8" s="201"/>
      <c r="VUT8" s="201"/>
      <c r="VUU8" s="201"/>
      <c r="VUV8" s="201"/>
      <c r="VUW8" s="201"/>
      <c r="VUX8" s="201"/>
      <c r="VUY8" s="201"/>
      <c r="VUZ8" s="201"/>
      <c r="VVA8" s="201"/>
      <c r="VVB8" s="201"/>
      <c r="VVC8" s="201"/>
      <c r="VVD8" s="201"/>
      <c r="VVE8" s="201"/>
      <c r="VVF8" s="201"/>
      <c r="VVG8" s="201"/>
      <c r="VVH8" s="201"/>
      <c r="VVI8" s="201"/>
      <c r="VVJ8" s="201"/>
      <c r="VVK8" s="201"/>
      <c r="VVL8" s="201"/>
      <c r="VVM8" s="201"/>
      <c r="VVN8" s="201"/>
      <c r="VVO8" s="201"/>
      <c r="VVP8" s="201"/>
      <c r="VVQ8" s="201"/>
      <c r="VVR8" s="201"/>
      <c r="VVS8" s="201"/>
      <c r="VVT8" s="201"/>
      <c r="VVU8" s="201"/>
      <c r="VVV8" s="201"/>
      <c r="VVW8" s="201"/>
      <c r="VVX8" s="201"/>
      <c r="VVY8" s="201"/>
      <c r="VVZ8" s="201"/>
      <c r="VWA8" s="201"/>
      <c r="VWB8" s="201"/>
      <c r="VWC8" s="201"/>
      <c r="VWD8" s="201"/>
      <c r="VWE8" s="201"/>
      <c r="VWF8" s="201"/>
      <c r="VWG8" s="201"/>
      <c r="VWH8" s="201"/>
      <c r="VWI8" s="201"/>
      <c r="VWJ8" s="201"/>
      <c r="VWK8" s="201"/>
      <c r="VWL8" s="201"/>
      <c r="VWM8" s="201"/>
      <c r="VWN8" s="201"/>
      <c r="VWO8" s="201"/>
      <c r="VWP8" s="201"/>
      <c r="VWQ8" s="201"/>
      <c r="VWR8" s="201"/>
      <c r="VWS8" s="201"/>
      <c r="VWT8" s="201"/>
      <c r="VWU8" s="201"/>
      <c r="VWV8" s="201"/>
      <c r="VWW8" s="201"/>
      <c r="VWX8" s="201"/>
      <c r="VWY8" s="201"/>
      <c r="VWZ8" s="201"/>
      <c r="VXA8" s="201"/>
      <c r="VXB8" s="201"/>
      <c r="VXC8" s="201"/>
      <c r="VXD8" s="201"/>
      <c r="VXE8" s="201"/>
      <c r="VXF8" s="201"/>
      <c r="VXG8" s="201"/>
      <c r="VXH8" s="201"/>
      <c r="VXI8" s="201"/>
      <c r="VXJ8" s="201"/>
      <c r="VXK8" s="201"/>
      <c r="VXL8" s="201"/>
      <c r="VXM8" s="201"/>
      <c r="VXN8" s="201"/>
      <c r="VXO8" s="201"/>
      <c r="VXP8" s="201"/>
      <c r="VXQ8" s="201"/>
      <c r="VXR8" s="201"/>
      <c r="VXS8" s="201"/>
      <c r="VXT8" s="201"/>
      <c r="VXU8" s="201"/>
      <c r="VXV8" s="201"/>
      <c r="VXW8" s="201"/>
      <c r="VXX8" s="201"/>
      <c r="VXY8" s="201"/>
      <c r="VXZ8" s="201"/>
      <c r="VYA8" s="201"/>
      <c r="VYB8" s="201"/>
      <c r="VYC8" s="201"/>
      <c r="VYD8" s="201"/>
      <c r="VYE8" s="201"/>
      <c r="VYF8" s="201"/>
      <c r="VYG8" s="201"/>
      <c r="VYH8" s="201"/>
      <c r="VYI8" s="201"/>
      <c r="VYJ8" s="201"/>
      <c r="VYK8" s="201"/>
      <c r="VYL8" s="201"/>
      <c r="VYM8" s="201"/>
      <c r="VYN8" s="201"/>
      <c r="VYO8" s="201"/>
      <c r="VYP8" s="201"/>
      <c r="VYQ8" s="201"/>
      <c r="VYR8" s="201"/>
      <c r="VYS8" s="201"/>
      <c r="VYT8" s="201"/>
      <c r="VYU8" s="201"/>
      <c r="VYV8" s="201"/>
      <c r="VYW8" s="201"/>
      <c r="VYX8" s="201"/>
      <c r="VYY8" s="201"/>
      <c r="VYZ8" s="201"/>
      <c r="VZA8" s="201"/>
      <c r="VZB8" s="201"/>
      <c r="VZC8" s="201"/>
      <c r="VZD8" s="201"/>
      <c r="VZE8" s="201"/>
      <c r="VZF8" s="201"/>
      <c r="VZG8" s="201"/>
      <c r="VZH8" s="201"/>
      <c r="VZI8" s="201"/>
      <c r="VZJ8" s="201"/>
      <c r="VZK8" s="201"/>
      <c r="VZL8" s="201"/>
      <c r="VZM8" s="201"/>
      <c r="VZN8" s="201"/>
      <c r="VZO8" s="201"/>
      <c r="VZP8" s="201"/>
      <c r="VZQ8" s="201"/>
      <c r="VZR8" s="201"/>
      <c r="VZS8" s="201"/>
      <c r="VZT8" s="201"/>
      <c r="VZU8" s="201"/>
      <c r="VZV8" s="201"/>
      <c r="VZW8" s="201"/>
      <c r="VZX8" s="201"/>
      <c r="VZY8" s="201"/>
      <c r="VZZ8" s="201"/>
      <c r="WAA8" s="201"/>
      <c r="WAB8" s="201"/>
      <c r="WAC8" s="201"/>
      <c r="WAD8" s="201"/>
      <c r="WAE8" s="201"/>
      <c r="WAF8" s="201"/>
      <c r="WAG8" s="201"/>
      <c r="WAH8" s="201"/>
      <c r="WAI8" s="201"/>
      <c r="WAJ8" s="201"/>
      <c r="WAK8" s="201"/>
      <c r="WAL8" s="201"/>
      <c r="WAM8" s="201"/>
      <c r="WAN8" s="201"/>
      <c r="WAO8" s="201"/>
      <c r="WAP8" s="201"/>
      <c r="WAQ8" s="201"/>
      <c r="WAR8" s="201"/>
      <c r="WAS8" s="201"/>
      <c r="WAT8" s="201"/>
      <c r="WAU8" s="201"/>
      <c r="WAV8" s="201"/>
      <c r="WAW8" s="201"/>
      <c r="WAX8" s="201"/>
      <c r="WAY8" s="201"/>
      <c r="WAZ8" s="201"/>
      <c r="WBA8" s="201"/>
      <c r="WBB8" s="201"/>
      <c r="WBC8" s="201"/>
      <c r="WBD8" s="201"/>
      <c r="WBE8" s="201"/>
      <c r="WBF8" s="201"/>
      <c r="WBG8" s="201"/>
      <c r="WBH8" s="201"/>
      <c r="WBI8" s="201"/>
      <c r="WBJ8" s="201"/>
      <c r="WBK8" s="201"/>
      <c r="WBL8" s="201"/>
      <c r="WBM8" s="201"/>
      <c r="WBN8" s="201"/>
      <c r="WBO8" s="201"/>
      <c r="WBP8" s="201"/>
      <c r="WBQ8" s="201"/>
      <c r="WBR8" s="201"/>
      <c r="WBS8" s="201"/>
      <c r="WBT8" s="201"/>
      <c r="WBU8" s="201"/>
      <c r="WBV8" s="201"/>
      <c r="WBW8" s="201"/>
      <c r="WBX8" s="201"/>
      <c r="WBY8" s="201"/>
      <c r="WBZ8" s="201"/>
      <c r="WCA8" s="201"/>
      <c r="WCB8" s="201"/>
      <c r="WCC8" s="201"/>
      <c r="WCD8" s="201"/>
      <c r="WCE8" s="201"/>
      <c r="WCF8" s="201"/>
      <c r="WCG8" s="201"/>
      <c r="WCH8" s="201"/>
      <c r="WCI8" s="201"/>
      <c r="WCJ8" s="201"/>
      <c r="WCK8" s="201"/>
      <c r="WCL8" s="201"/>
      <c r="WCM8" s="201"/>
      <c r="WCN8" s="201"/>
      <c r="WCO8" s="201"/>
      <c r="WCP8" s="201"/>
      <c r="WCQ8" s="201"/>
      <c r="WCR8" s="201"/>
      <c r="WCS8" s="201"/>
      <c r="WCT8" s="201"/>
      <c r="WCU8" s="201"/>
      <c r="WCV8" s="201"/>
      <c r="WCW8" s="201"/>
      <c r="WCX8" s="201"/>
      <c r="WCY8" s="201"/>
      <c r="WCZ8" s="201"/>
      <c r="WDA8" s="201"/>
      <c r="WDB8" s="201"/>
      <c r="WDC8" s="201"/>
      <c r="WDD8" s="201"/>
      <c r="WDE8" s="201"/>
      <c r="WDF8" s="201"/>
      <c r="WDG8" s="201"/>
      <c r="WDH8" s="201"/>
      <c r="WDI8" s="201"/>
      <c r="WDJ8" s="201"/>
      <c r="WDK8" s="201"/>
      <c r="WDL8" s="201"/>
      <c r="WDM8" s="201"/>
      <c r="WDN8" s="201"/>
      <c r="WDO8" s="201"/>
      <c r="WDP8" s="201"/>
      <c r="WDQ8" s="201"/>
      <c r="WDR8" s="201"/>
      <c r="WDS8" s="201"/>
      <c r="WDT8" s="201"/>
      <c r="WDU8" s="201"/>
      <c r="WDV8" s="201"/>
      <c r="WDW8" s="201"/>
      <c r="WDX8" s="201"/>
      <c r="WDY8" s="201"/>
      <c r="WDZ8" s="201"/>
      <c r="WEA8" s="201"/>
      <c r="WEB8" s="201"/>
      <c r="WEC8" s="201"/>
      <c r="WED8" s="201"/>
      <c r="WEE8" s="201"/>
      <c r="WEF8" s="201"/>
      <c r="WEG8" s="201"/>
      <c r="WEH8" s="201"/>
      <c r="WEI8" s="201"/>
      <c r="WEJ8" s="201"/>
      <c r="WEK8" s="201"/>
      <c r="WEL8" s="201"/>
      <c r="WEM8" s="201"/>
      <c r="WEN8" s="201"/>
      <c r="WEO8" s="201"/>
      <c r="WEP8" s="201"/>
      <c r="WEQ8" s="201"/>
      <c r="WER8" s="201"/>
      <c r="WES8" s="201"/>
      <c r="WET8" s="201"/>
      <c r="WEU8" s="201"/>
      <c r="WEV8" s="201"/>
      <c r="WEW8" s="201"/>
      <c r="WEX8" s="201"/>
      <c r="WEY8" s="201"/>
      <c r="WEZ8" s="201"/>
      <c r="WFA8" s="201"/>
      <c r="WFB8" s="201"/>
      <c r="WFC8" s="201"/>
      <c r="WFD8" s="201"/>
      <c r="WFE8" s="201"/>
      <c r="WFF8" s="201"/>
      <c r="WFG8" s="201"/>
      <c r="WFH8" s="201"/>
      <c r="WFI8" s="201"/>
      <c r="WFJ8" s="201"/>
      <c r="WFK8" s="201"/>
      <c r="WFL8" s="201"/>
      <c r="WFM8" s="201"/>
      <c r="WFN8" s="201"/>
      <c r="WFO8" s="201"/>
      <c r="WFP8" s="201"/>
      <c r="WFQ8" s="201"/>
      <c r="WFR8" s="201"/>
      <c r="WFS8" s="201"/>
      <c r="WFT8" s="201"/>
      <c r="WFU8" s="201"/>
      <c r="WFV8" s="201"/>
      <c r="WFW8" s="201"/>
      <c r="WFX8" s="201"/>
      <c r="WFY8" s="201"/>
      <c r="WFZ8" s="201"/>
      <c r="WGA8" s="201"/>
      <c r="WGB8" s="201"/>
      <c r="WGC8" s="201"/>
      <c r="WGD8" s="201"/>
      <c r="WGE8" s="201"/>
      <c r="WGF8" s="201"/>
      <c r="WGG8" s="201"/>
      <c r="WGH8" s="201"/>
      <c r="WGI8" s="201"/>
      <c r="WGJ8" s="201"/>
      <c r="WGK8" s="201"/>
      <c r="WGL8" s="201"/>
      <c r="WGM8" s="201"/>
      <c r="WGN8" s="201"/>
      <c r="WGO8" s="201"/>
      <c r="WGP8" s="201"/>
      <c r="WGQ8" s="201"/>
      <c r="WGR8" s="201"/>
      <c r="WGS8" s="201"/>
      <c r="WGT8" s="201"/>
      <c r="WGU8" s="201"/>
      <c r="WGV8" s="201"/>
      <c r="WGW8" s="201"/>
      <c r="WGX8" s="201"/>
      <c r="WGY8" s="201"/>
      <c r="WGZ8" s="201"/>
      <c r="WHA8" s="201"/>
      <c r="WHB8" s="201"/>
      <c r="WHC8" s="201"/>
      <c r="WHD8" s="201"/>
      <c r="WHE8" s="201"/>
      <c r="WHF8" s="201"/>
      <c r="WHG8" s="201"/>
      <c r="WHH8" s="201"/>
      <c r="WHI8" s="201"/>
      <c r="WHJ8" s="201"/>
      <c r="WHK8" s="201"/>
      <c r="WHL8" s="201"/>
      <c r="WHM8" s="201"/>
      <c r="WHN8" s="201"/>
      <c r="WHO8" s="201"/>
      <c r="WHP8" s="201"/>
      <c r="WHQ8" s="201"/>
      <c r="WHR8" s="201"/>
      <c r="WHS8" s="201"/>
      <c r="WHT8" s="201"/>
      <c r="WHU8" s="201"/>
      <c r="WHV8" s="201"/>
      <c r="WHW8" s="201"/>
      <c r="WHX8" s="201"/>
      <c r="WHY8" s="201"/>
      <c r="WHZ8" s="201"/>
      <c r="WIA8" s="201"/>
      <c r="WIB8" s="201"/>
      <c r="WIC8" s="201"/>
      <c r="WID8" s="201"/>
      <c r="WIE8" s="201"/>
      <c r="WIF8" s="201"/>
      <c r="WIG8" s="201"/>
      <c r="WIH8" s="201"/>
      <c r="WII8" s="201"/>
      <c r="WIJ8" s="201"/>
      <c r="WIK8" s="201"/>
      <c r="WIL8" s="201"/>
      <c r="WIM8" s="201"/>
      <c r="WIN8" s="201"/>
      <c r="WIO8" s="201"/>
      <c r="WIP8" s="201"/>
      <c r="WIQ8" s="201"/>
      <c r="WIR8" s="201"/>
      <c r="WIS8" s="201"/>
      <c r="WIT8" s="201"/>
      <c r="WIU8" s="201"/>
      <c r="WIV8" s="201"/>
      <c r="WIW8" s="201"/>
      <c r="WIX8" s="201"/>
      <c r="WIY8" s="201"/>
      <c r="WIZ8" s="201"/>
      <c r="WJA8" s="201"/>
      <c r="WJB8" s="201"/>
      <c r="WJC8" s="201"/>
      <c r="WJD8" s="201"/>
      <c r="WJE8" s="201"/>
      <c r="WJF8" s="201"/>
      <c r="WJG8" s="201"/>
      <c r="WJH8" s="201"/>
      <c r="WJI8" s="201"/>
      <c r="WJJ8" s="201"/>
      <c r="WJK8" s="201"/>
      <c r="WJL8" s="201"/>
      <c r="WJM8" s="201"/>
      <c r="WJN8" s="201"/>
      <c r="WJO8" s="201"/>
      <c r="WJP8" s="201"/>
      <c r="WJQ8" s="201"/>
      <c r="WJR8" s="201"/>
      <c r="WJS8" s="201"/>
      <c r="WJT8" s="201"/>
      <c r="WJU8" s="201"/>
      <c r="WJV8" s="201"/>
      <c r="WJW8" s="201"/>
      <c r="WJX8" s="201"/>
      <c r="WJY8" s="201"/>
      <c r="WJZ8" s="201"/>
      <c r="WKA8" s="201"/>
      <c r="WKB8" s="201"/>
      <c r="WKC8" s="201"/>
      <c r="WKD8" s="201"/>
      <c r="WKE8" s="201"/>
      <c r="WKF8" s="201"/>
      <c r="WKG8" s="201"/>
      <c r="WKH8" s="201"/>
      <c r="WKI8" s="201"/>
      <c r="WKJ8" s="201"/>
      <c r="WKK8" s="201"/>
      <c r="WKL8" s="201"/>
      <c r="WKM8" s="201"/>
      <c r="WKN8" s="201"/>
      <c r="WKO8" s="201"/>
      <c r="WKP8" s="201"/>
      <c r="WKQ8" s="201"/>
      <c r="WKR8" s="201"/>
      <c r="WKS8" s="201"/>
      <c r="WKT8" s="201"/>
      <c r="WKU8" s="201"/>
      <c r="WKV8" s="201"/>
      <c r="WKW8" s="201"/>
      <c r="WKX8" s="201"/>
      <c r="WKY8" s="201"/>
      <c r="WKZ8" s="201"/>
      <c r="WLA8" s="201"/>
      <c r="WLB8" s="201"/>
      <c r="WLC8" s="201"/>
      <c r="WLD8" s="201"/>
      <c r="WLE8" s="201"/>
      <c r="WLF8" s="201"/>
      <c r="WLG8" s="201"/>
      <c r="WLH8" s="201"/>
      <c r="WLI8" s="201"/>
      <c r="WLJ8" s="201"/>
      <c r="WLK8" s="201"/>
      <c r="WLL8" s="201"/>
      <c r="WLM8" s="201"/>
      <c r="WLN8" s="201"/>
      <c r="WLO8" s="201"/>
      <c r="WLP8" s="201"/>
      <c r="WLQ8" s="201"/>
      <c r="WLR8" s="201"/>
      <c r="WLS8" s="201"/>
      <c r="WLT8" s="201"/>
      <c r="WLU8" s="201"/>
      <c r="WLV8" s="201"/>
      <c r="WLW8" s="201"/>
      <c r="WLX8" s="201"/>
      <c r="WLY8" s="201"/>
      <c r="WLZ8" s="201"/>
      <c r="WMA8" s="201"/>
      <c r="WMB8" s="201"/>
      <c r="WMC8" s="201"/>
      <c r="WMD8" s="201"/>
      <c r="WME8" s="201"/>
      <c r="WMF8" s="201"/>
      <c r="WMG8" s="201"/>
      <c r="WMH8" s="201"/>
      <c r="WMI8" s="201"/>
      <c r="WMJ8" s="201"/>
      <c r="WMK8" s="201"/>
      <c r="WML8" s="201"/>
      <c r="WMM8" s="201"/>
      <c r="WMN8" s="201"/>
      <c r="WMO8" s="201"/>
      <c r="WMP8" s="201"/>
      <c r="WMQ8" s="201"/>
      <c r="WMR8" s="201"/>
      <c r="WMS8" s="201"/>
      <c r="WMT8" s="201"/>
      <c r="WMU8" s="201"/>
      <c r="WMV8" s="201"/>
      <c r="WMW8" s="201"/>
      <c r="WMX8" s="201"/>
      <c r="WMY8" s="201"/>
      <c r="WMZ8" s="201"/>
      <c r="WNA8" s="201"/>
      <c r="WNB8" s="201"/>
      <c r="WNC8" s="201"/>
      <c r="WND8" s="201"/>
      <c r="WNE8" s="201"/>
      <c r="WNF8" s="201"/>
      <c r="WNG8" s="201"/>
      <c r="WNH8" s="201"/>
      <c r="WNI8" s="201"/>
      <c r="WNJ8" s="201"/>
      <c r="WNK8" s="201"/>
      <c r="WNL8" s="201"/>
      <c r="WNM8" s="201"/>
      <c r="WNN8" s="201"/>
      <c r="WNO8" s="201"/>
      <c r="WNP8" s="201"/>
      <c r="WNQ8" s="201"/>
      <c r="WNR8" s="201"/>
      <c r="WNS8" s="201"/>
      <c r="WNT8" s="201"/>
      <c r="WNU8" s="201"/>
      <c r="WNV8" s="201"/>
      <c r="WNW8" s="201"/>
      <c r="WNX8" s="201"/>
      <c r="WNY8" s="201"/>
      <c r="WNZ8" s="201"/>
      <c r="WOA8" s="201"/>
      <c r="WOB8" s="201"/>
      <c r="WOC8" s="201"/>
      <c r="WOD8" s="201"/>
      <c r="WOE8" s="201"/>
      <c r="WOF8" s="201"/>
      <c r="WOG8" s="201"/>
      <c r="WOH8" s="201"/>
      <c r="WOI8" s="201"/>
      <c r="WOJ8" s="201"/>
      <c r="WOK8" s="201"/>
      <c r="WOL8" s="201"/>
      <c r="WOM8" s="201"/>
      <c r="WON8" s="201"/>
      <c r="WOO8" s="201"/>
      <c r="WOP8" s="201"/>
      <c r="WOQ8" s="201"/>
      <c r="WOR8" s="201"/>
      <c r="WOS8" s="201"/>
      <c r="WOT8" s="201"/>
      <c r="WOU8" s="201"/>
      <c r="WOV8" s="201"/>
      <c r="WOW8" s="201"/>
      <c r="WOX8" s="201"/>
      <c r="WOY8" s="201"/>
      <c r="WOZ8" s="201"/>
      <c r="WPA8" s="201"/>
      <c r="WPB8" s="201"/>
      <c r="WPC8" s="201"/>
      <c r="WPD8" s="201"/>
      <c r="WPE8" s="201"/>
      <c r="WPF8" s="201"/>
      <c r="WPG8" s="201"/>
      <c r="WPH8" s="201"/>
      <c r="WPI8" s="201"/>
      <c r="WPJ8" s="201"/>
      <c r="WPK8" s="201"/>
      <c r="WPL8" s="201"/>
      <c r="WPM8" s="201"/>
      <c r="WPN8" s="201"/>
      <c r="WPO8" s="201"/>
      <c r="WPP8" s="201"/>
      <c r="WPQ8" s="201"/>
      <c r="WPR8" s="201"/>
      <c r="WPS8" s="201"/>
      <c r="WPT8" s="201"/>
      <c r="WPU8" s="201"/>
      <c r="WPV8" s="201"/>
      <c r="WPW8" s="201"/>
      <c r="WPX8" s="201"/>
      <c r="WPY8" s="201"/>
      <c r="WPZ8" s="201"/>
      <c r="WQA8" s="201"/>
      <c r="WQB8" s="201"/>
      <c r="WQC8" s="201"/>
      <c r="WQD8" s="201"/>
      <c r="WQE8" s="201"/>
      <c r="WQF8" s="201"/>
      <c r="WQG8" s="201"/>
      <c r="WQH8" s="201"/>
      <c r="WQI8" s="201"/>
      <c r="WQJ8" s="201"/>
      <c r="WQK8" s="201"/>
      <c r="WQL8" s="201"/>
      <c r="WQM8" s="201"/>
      <c r="WQN8" s="201"/>
      <c r="WQO8" s="201"/>
      <c r="WQP8" s="201"/>
      <c r="WQQ8" s="201"/>
      <c r="WQR8" s="201"/>
      <c r="WQS8" s="201"/>
      <c r="WQT8" s="201"/>
      <c r="WQU8" s="201"/>
      <c r="WQV8" s="201"/>
      <c r="WQW8" s="201"/>
      <c r="WQX8" s="201"/>
      <c r="WQY8" s="201"/>
      <c r="WQZ8" s="201"/>
      <c r="WRA8" s="201"/>
      <c r="WRB8" s="201"/>
      <c r="WRC8" s="201"/>
      <c r="WRD8" s="201"/>
      <c r="WRE8" s="201"/>
      <c r="WRF8" s="201"/>
      <c r="WRG8" s="201"/>
      <c r="WRH8" s="201"/>
      <c r="WRI8" s="201"/>
      <c r="WRJ8" s="201"/>
      <c r="WRK8" s="201"/>
      <c r="WRL8" s="201"/>
      <c r="WRM8" s="201"/>
      <c r="WRN8" s="201"/>
      <c r="WRO8" s="201"/>
      <c r="WRP8" s="201"/>
      <c r="WRQ8" s="201"/>
      <c r="WRR8" s="201"/>
      <c r="WRS8" s="201"/>
      <c r="WRT8" s="201"/>
      <c r="WRU8" s="201"/>
      <c r="WRV8" s="201"/>
      <c r="WRW8" s="201"/>
      <c r="WRX8" s="201"/>
      <c r="WRY8" s="201"/>
      <c r="WRZ8" s="201"/>
      <c r="WSA8" s="201"/>
      <c r="WSB8" s="201"/>
      <c r="WSC8" s="201"/>
      <c r="WSD8" s="201"/>
      <c r="WSE8" s="201"/>
      <c r="WSF8" s="201"/>
      <c r="WSG8" s="201"/>
      <c r="WSH8" s="201"/>
      <c r="WSI8" s="201"/>
      <c r="WSJ8" s="201"/>
      <c r="WSK8" s="201"/>
      <c r="WSL8" s="201"/>
      <c r="WSM8" s="201"/>
      <c r="WSN8" s="201"/>
      <c r="WSO8" s="201"/>
      <c r="WSP8" s="201"/>
      <c r="WSQ8" s="201"/>
      <c r="WSR8" s="201"/>
      <c r="WSS8" s="201"/>
      <c r="WST8" s="201"/>
      <c r="WSU8" s="201"/>
      <c r="WSV8" s="201"/>
      <c r="WSW8" s="201"/>
      <c r="WSX8" s="201"/>
      <c r="WSY8" s="201"/>
      <c r="WSZ8" s="201"/>
      <c r="WTA8" s="201"/>
      <c r="WTB8" s="201"/>
      <c r="WTC8" s="201"/>
      <c r="WTD8" s="201"/>
      <c r="WTE8" s="201"/>
      <c r="WTF8" s="201"/>
      <c r="WTG8" s="201"/>
      <c r="WTH8" s="201"/>
      <c r="WTI8" s="201"/>
      <c r="WTJ8" s="201"/>
      <c r="WTK8" s="201"/>
      <c r="WTL8" s="201"/>
      <c r="WTM8" s="201"/>
      <c r="WTN8" s="201"/>
      <c r="WTO8" s="201"/>
      <c r="WTP8" s="201"/>
      <c r="WTQ8" s="201"/>
      <c r="WTR8" s="201"/>
      <c r="WTS8" s="201"/>
      <c r="WTT8" s="201"/>
      <c r="WTU8" s="201"/>
      <c r="WTV8" s="201"/>
      <c r="WTW8" s="201"/>
      <c r="WTX8" s="201"/>
      <c r="WTY8" s="201"/>
      <c r="WTZ8" s="201"/>
      <c r="WUA8" s="201"/>
      <c r="WUB8" s="201"/>
      <c r="WUC8" s="201"/>
      <c r="WUD8" s="201"/>
      <c r="WUE8" s="201"/>
      <c r="WUF8" s="201"/>
      <c r="WUG8" s="201"/>
      <c r="WUH8" s="201"/>
      <c r="WUI8" s="201"/>
      <c r="WUJ8" s="201"/>
      <c r="WUK8" s="201"/>
      <c r="WUL8" s="201"/>
      <c r="WUM8" s="201"/>
      <c r="WUN8" s="201"/>
      <c r="WUO8" s="201"/>
      <c r="WUP8" s="201"/>
      <c r="WUQ8" s="201"/>
      <c r="WUR8" s="201"/>
      <c r="WUS8" s="201"/>
      <c r="WUT8" s="201"/>
      <c r="WUU8" s="201"/>
      <c r="WUV8" s="201"/>
      <c r="WUW8" s="201"/>
      <c r="WUX8" s="201"/>
      <c r="WUY8" s="201"/>
      <c r="WUZ8" s="201"/>
      <c r="WVA8" s="201"/>
      <c r="WVB8" s="201"/>
      <c r="WVC8" s="201"/>
      <c r="WVD8" s="201"/>
      <c r="WVE8" s="201"/>
      <c r="WVF8" s="201"/>
      <c r="WVG8" s="201"/>
      <c r="WVH8" s="201"/>
      <c r="WVI8" s="201"/>
      <c r="WVJ8" s="201"/>
      <c r="WVK8" s="201"/>
      <c r="WVL8" s="201"/>
      <c r="WVM8" s="201"/>
      <c r="WVN8" s="201"/>
      <c r="WVO8" s="201"/>
      <c r="WVP8" s="201"/>
      <c r="WVQ8" s="201"/>
      <c r="WVR8" s="201"/>
      <c r="WVS8" s="201"/>
      <c r="WVT8" s="201"/>
      <c r="WVU8" s="201"/>
      <c r="WVV8" s="201"/>
      <c r="WVW8" s="201"/>
      <c r="WVX8" s="201"/>
      <c r="WVY8" s="201"/>
      <c r="WVZ8" s="201"/>
      <c r="WWA8" s="201"/>
      <c r="WWB8" s="201"/>
      <c r="WWC8" s="201"/>
      <c r="WWD8" s="201"/>
      <c r="WWE8" s="201"/>
      <c r="WWF8" s="201"/>
      <c r="WWG8" s="201"/>
      <c r="WWH8" s="201"/>
      <c r="WWI8" s="201"/>
      <c r="WWJ8" s="201"/>
      <c r="WWK8" s="201"/>
      <c r="WWL8" s="201"/>
      <c r="WWM8" s="201"/>
      <c r="WWN8" s="201"/>
      <c r="WWO8" s="201"/>
      <c r="WWP8" s="201"/>
      <c r="WWQ8" s="201"/>
      <c r="WWR8" s="201"/>
      <c r="WWS8" s="201"/>
      <c r="WWT8" s="201"/>
      <c r="WWU8" s="201"/>
      <c r="WWV8" s="201"/>
      <c r="WWW8" s="201"/>
      <c r="WWX8" s="201"/>
      <c r="WWY8" s="201"/>
      <c r="WWZ8" s="201"/>
      <c r="WXA8" s="201"/>
      <c r="WXB8" s="201"/>
      <c r="WXC8" s="201"/>
      <c r="WXD8" s="201"/>
      <c r="WXE8" s="201"/>
      <c r="WXF8" s="201"/>
      <c r="WXG8" s="201"/>
      <c r="WXH8" s="201"/>
      <c r="WXI8" s="201"/>
      <c r="WXJ8" s="201"/>
      <c r="WXK8" s="201"/>
      <c r="WXL8" s="201"/>
      <c r="WXM8" s="201"/>
      <c r="WXN8" s="201"/>
      <c r="WXO8" s="201"/>
      <c r="WXP8" s="201"/>
      <c r="WXQ8" s="201"/>
      <c r="WXR8" s="201"/>
      <c r="WXS8" s="201"/>
      <c r="WXT8" s="201"/>
      <c r="WXU8" s="201"/>
      <c r="WXV8" s="201"/>
      <c r="WXW8" s="201"/>
      <c r="WXX8" s="201"/>
      <c r="WXY8" s="201"/>
      <c r="WXZ8" s="201"/>
      <c r="WYA8" s="201"/>
      <c r="WYB8" s="201"/>
      <c r="WYC8" s="201"/>
      <c r="WYD8" s="201"/>
      <c r="WYE8" s="201"/>
      <c r="WYF8" s="201"/>
      <c r="WYG8" s="201"/>
      <c r="WYH8" s="201"/>
      <c r="WYI8" s="201"/>
      <c r="WYJ8" s="201"/>
      <c r="WYK8" s="201"/>
      <c r="WYL8" s="201"/>
      <c r="WYM8" s="201"/>
      <c r="WYN8" s="201"/>
      <c r="WYO8" s="201"/>
      <c r="WYP8" s="201"/>
      <c r="WYQ8" s="201"/>
      <c r="WYR8" s="201"/>
      <c r="WYS8" s="201"/>
      <c r="WYT8" s="201"/>
      <c r="WYU8" s="201"/>
      <c r="WYV8" s="201"/>
      <c r="WYW8" s="201"/>
      <c r="WYX8" s="201"/>
      <c r="WYY8" s="201"/>
      <c r="WYZ8" s="201"/>
      <c r="WZA8" s="201"/>
      <c r="WZB8" s="201"/>
      <c r="WZC8" s="201"/>
      <c r="WZD8" s="201"/>
      <c r="WZE8" s="201"/>
      <c r="WZF8" s="201"/>
      <c r="WZG8" s="201"/>
      <c r="WZH8" s="201"/>
      <c r="WZI8" s="201"/>
      <c r="WZJ8" s="201"/>
      <c r="WZK8" s="201"/>
      <c r="WZL8" s="201"/>
      <c r="WZM8" s="201"/>
      <c r="WZN8" s="201"/>
      <c r="WZO8" s="201"/>
      <c r="WZP8" s="201"/>
      <c r="WZQ8" s="201"/>
      <c r="WZR8" s="201"/>
      <c r="WZS8" s="201"/>
      <c r="WZT8" s="201"/>
      <c r="WZU8" s="201"/>
      <c r="WZV8" s="201"/>
      <c r="WZW8" s="201"/>
      <c r="WZX8" s="201"/>
      <c r="WZY8" s="201"/>
      <c r="WZZ8" s="201"/>
      <c r="XAA8" s="201"/>
      <c r="XAB8" s="201"/>
      <c r="XAC8" s="201"/>
      <c r="XAD8" s="201"/>
      <c r="XAE8" s="201"/>
      <c r="XAF8" s="201"/>
      <c r="XAG8" s="201"/>
      <c r="XAH8" s="201"/>
      <c r="XAI8" s="201"/>
      <c r="XAJ8" s="201"/>
      <c r="XAK8" s="201"/>
      <c r="XAL8" s="201"/>
      <c r="XAM8" s="201"/>
      <c r="XAN8" s="201"/>
      <c r="XAO8" s="201"/>
      <c r="XAP8" s="201"/>
      <c r="XAQ8" s="201"/>
      <c r="XAR8" s="201"/>
      <c r="XAS8" s="201"/>
      <c r="XAT8" s="201"/>
      <c r="XAU8" s="201"/>
      <c r="XAV8" s="201"/>
      <c r="XAW8" s="201"/>
      <c r="XAX8" s="201"/>
      <c r="XAY8" s="201"/>
      <c r="XAZ8" s="201"/>
      <c r="XBA8" s="201"/>
      <c r="XBB8" s="201"/>
      <c r="XBC8" s="201"/>
      <c r="XBD8" s="201"/>
      <c r="XBE8" s="201"/>
      <c r="XBF8" s="201"/>
      <c r="XBG8" s="201"/>
      <c r="XBH8" s="201"/>
      <c r="XBI8" s="201"/>
      <c r="XBJ8" s="201"/>
      <c r="XBK8" s="201"/>
      <c r="XBL8" s="201"/>
      <c r="XBM8" s="201"/>
      <c r="XBN8" s="201"/>
      <c r="XBO8" s="201"/>
      <c r="XBP8" s="201"/>
      <c r="XBQ8" s="201"/>
      <c r="XBR8" s="201"/>
      <c r="XBS8" s="201"/>
      <c r="XBT8" s="201"/>
      <c r="XBU8" s="201"/>
      <c r="XBV8" s="201"/>
      <c r="XBW8" s="201"/>
      <c r="XBX8" s="201"/>
      <c r="XBY8" s="201"/>
      <c r="XBZ8" s="201"/>
      <c r="XCA8" s="201"/>
      <c r="XCB8" s="201"/>
      <c r="XCC8" s="201"/>
      <c r="XCD8" s="201"/>
      <c r="XCE8" s="201"/>
      <c r="XCF8" s="201"/>
      <c r="XCG8" s="201"/>
      <c r="XCH8" s="201"/>
      <c r="XCI8" s="201"/>
      <c r="XCJ8" s="201"/>
      <c r="XCK8" s="201"/>
      <c r="XCL8" s="201"/>
      <c r="XCM8" s="201"/>
      <c r="XCN8" s="201"/>
      <c r="XCO8" s="201"/>
      <c r="XCP8" s="201"/>
      <c r="XCQ8" s="201"/>
      <c r="XCR8" s="201"/>
      <c r="XCS8" s="201"/>
      <c r="XCT8" s="201"/>
      <c r="XCU8" s="201"/>
      <c r="XCV8" s="201"/>
      <c r="XCW8" s="201"/>
      <c r="XCX8" s="201"/>
      <c r="XCY8" s="201"/>
      <c r="XCZ8" s="201"/>
      <c r="XDA8" s="201"/>
      <c r="XDB8" s="201"/>
      <c r="XDC8" s="201"/>
      <c r="XDD8" s="201"/>
      <c r="XDE8" s="201"/>
      <c r="XDF8" s="201"/>
      <c r="XDG8" s="201"/>
      <c r="XDH8" s="201"/>
      <c r="XDI8" s="201"/>
      <c r="XDJ8" s="201"/>
      <c r="XDK8" s="201"/>
      <c r="XDL8" s="201"/>
      <c r="XDM8" s="201"/>
      <c r="XDN8" s="201"/>
      <c r="XDO8" s="201"/>
      <c r="XDP8" s="201"/>
      <c r="XDQ8" s="201"/>
      <c r="XDR8" s="201"/>
      <c r="XDS8" s="201"/>
      <c r="XDT8" s="201"/>
      <c r="XDU8" s="201"/>
      <c r="XDV8" s="201"/>
      <c r="XDW8" s="201"/>
      <c r="XDX8" s="201"/>
      <c r="XDY8" s="201"/>
      <c r="XDZ8" s="201"/>
      <c r="XEA8" s="201"/>
      <c r="XEB8" s="201"/>
      <c r="XEC8" s="201"/>
      <c r="XED8" s="201"/>
      <c r="XEE8" s="201"/>
      <c r="XEF8" s="201"/>
      <c r="XEG8" s="201"/>
      <c r="XEH8" s="201"/>
      <c r="XEI8" s="201"/>
      <c r="XEJ8" s="201"/>
      <c r="XEK8" s="201"/>
      <c r="XEL8" s="201"/>
      <c r="XEM8" s="201"/>
      <c r="XEN8" s="201"/>
      <c r="XEO8" s="201"/>
      <c r="XEP8" s="201"/>
      <c r="XEQ8" s="201"/>
      <c r="XER8" s="201"/>
      <c r="XES8" s="201"/>
      <c r="XET8" s="201"/>
      <c r="XEU8" s="201"/>
      <c r="XEV8" s="201"/>
      <c r="XEW8" s="201"/>
      <c r="XEX8" s="201"/>
      <c r="XEY8" s="201"/>
      <c r="XEZ8" s="201"/>
      <c r="XFA8" s="201"/>
      <c r="XFB8" s="201"/>
      <c r="XFC8" s="201"/>
      <c r="XFD8" s="201"/>
    </row>
    <row r="9" spans="1:16384" s="1" customFormat="1" ht="15" x14ac:dyDescent="0.2">
      <c r="A9" s="182" t="s">
        <v>241</v>
      </c>
      <c r="B9" s="198"/>
      <c r="C9" s="198"/>
      <c r="D9" s="198"/>
      <c r="E9" s="198"/>
      <c r="F9" s="198"/>
      <c r="G9" s="198"/>
      <c r="H9" s="198"/>
      <c r="I9" s="198"/>
      <c r="J9" s="198"/>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c r="IW9" s="201"/>
      <c r="IX9" s="201"/>
      <c r="IY9" s="201"/>
      <c r="IZ9" s="201"/>
      <c r="JA9" s="201"/>
      <c r="JB9" s="201"/>
      <c r="JC9" s="201"/>
      <c r="JD9" s="201"/>
      <c r="JE9" s="201"/>
      <c r="JF9" s="201"/>
      <c r="JG9" s="201"/>
      <c r="JH9" s="201"/>
      <c r="JI9" s="201"/>
      <c r="JJ9" s="201"/>
      <c r="JK9" s="201"/>
      <c r="JL9" s="201"/>
      <c r="JM9" s="201"/>
      <c r="JN9" s="201"/>
      <c r="JO9" s="201"/>
      <c r="JP9" s="201"/>
      <c r="JQ9" s="201"/>
      <c r="JR9" s="201"/>
      <c r="JS9" s="201"/>
      <c r="JT9" s="201"/>
      <c r="JU9" s="201"/>
      <c r="JV9" s="201"/>
      <c r="JW9" s="201"/>
      <c r="JX9" s="201"/>
      <c r="JY9" s="201"/>
      <c r="JZ9" s="201"/>
      <c r="KA9" s="201"/>
      <c r="KB9" s="201"/>
      <c r="KC9" s="201"/>
      <c r="KD9" s="201"/>
      <c r="KE9" s="201"/>
      <c r="KF9" s="201"/>
      <c r="KG9" s="201"/>
      <c r="KH9" s="201"/>
      <c r="KI9" s="201"/>
      <c r="KJ9" s="201"/>
      <c r="KK9" s="201"/>
      <c r="KL9" s="201"/>
      <c r="KM9" s="201"/>
      <c r="KN9" s="201"/>
      <c r="KO9" s="201"/>
      <c r="KP9" s="201"/>
      <c r="KQ9" s="201"/>
      <c r="KR9" s="201"/>
      <c r="KS9" s="201"/>
      <c r="KT9" s="201"/>
      <c r="KU9" s="201"/>
      <c r="KV9" s="201"/>
      <c r="KW9" s="201"/>
      <c r="KX9" s="201"/>
      <c r="KY9" s="201"/>
      <c r="KZ9" s="201"/>
      <c r="LA9" s="201"/>
      <c r="LB9" s="201"/>
      <c r="LC9" s="201"/>
      <c r="LD9" s="201"/>
      <c r="LE9" s="201"/>
      <c r="LF9" s="201"/>
      <c r="LG9" s="201"/>
      <c r="LH9" s="201"/>
      <c r="LI9" s="201"/>
      <c r="LJ9" s="201"/>
      <c r="LK9" s="201"/>
      <c r="LL9" s="201"/>
      <c r="LM9" s="201"/>
      <c r="LN9" s="201"/>
      <c r="LO9" s="201"/>
      <c r="LP9" s="201"/>
      <c r="LQ9" s="201"/>
      <c r="LR9" s="201"/>
      <c r="LS9" s="201"/>
      <c r="LT9" s="201"/>
      <c r="LU9" s="201"/>
      <c r="LV9" s="201"/>
      <c r="LW9" s="201"/>
      <c r="LX9" s="201"/>
      <c r="LY9" s="201"/>
      <c r="LZ9" s="201"/>
      <c r="MA9" s="201"/>
      <c r="MB9" s="201"/>
      <c r="MC9" s="201"/>
      <c r="MD9" s="201"/>
      <c r="ME9" s="201"/>
      <c r="MF9" s="201"/>
      <c r="MG9" s="201"/>
      <c r="MH9" s="201"/>
      <c r="MI9" s="201"/>
      <c r="MJ9" s="201"/>
      <c r="MK9" s="201"/>
      <c r="ML9" s="201"/>
      <c r="MM9" s="201"/>
      <c r="MN9" s="201"/>
      <c r="MO9" s="201"/>
      <c r="MP9" s="201"/>
      <c r="MQ9" s="201"/>
      <c r="MR9" s="201"/>
      <c r="MS9" s="201"/>
      <c r="MT9" s="201"/>
      <c r="MU9" s="201"/>
      <c r="MV9" s="201"/>
      <c r="MW9" s="201"/>
      <c r="MX9" s="201"/>
      <c r="MY9" s="201"/>
      <c r="MZ9" s="201"/>
      <c r="NA9" s="201"/>
      <c r="NB9" s="201"/>
      <c r="NC9" s="201"/>
      <c r="ND9" s="201"/>
      <c r="NE9" s="201"/>
      <c r="NF9" s="201"/>
      <c r="NG9" s="201"/>
      <c r="NH9" s="201"/>
      <c r="NI9" s="201"/>
      <c r="NJ9" s="201"/>
      <c r="NK9" s="201"/>
      <c r="NL9" s="201"/>
      <c r="NM9" s="201"/>
      <c r="NN9" s="201"/>
      <c r="NO9" s="201"/>
      <c r="NP9" s="201"/>
      <c r="NQ9" s="201"/>
      <c r="NR9" s="201"/>
      <c r="NS9" s="201"/>
      <c r="NT9" s="201"/>
      <c r="NU9" s="201"/>
      <c r="NV9" s="201"/>
      <c r="NW9" s="201"/>
      <c r="NX9" s="201"/>
      <c r="NY9" s="201"/>
      <c r="NZ9" s="201"/>
      <c r="OA9" s="201"/>
      <c r="OB9" s="201"/>
      <c r="OC9" s="201"/>
      <c r="OD9" s="201"/>
      <c r="OE9" s="201"/>
      <c r="OF9" s="201"/>
      <c r="OG9" s="201"/>
      <c r="OH9" s="201"/>
      <c r="OI9" s="201"/>
      <c r="OJ9" s="201"/>
      <c r="OK9" s="201"/>
      <c r="OL9" s="201"/>
      <c r="OM9" s="201"/>
      <c r="ON9" s="201"/>
      <c r="OO9" s="201"/>
      <c r="OP9" s="201"/>
      <c r="OQ9" s="201"/>
      <c r="OR9" s="201"/>
      <c r="OS9" s="201"/>
      <c r="OT9" s="201"/>
      <c r="OU9" s="201"/>
      <c r="OV9" s="201"/>
      <c r="OW9" s="201"/>
      <c r="OX9" s="201"/>
      <c r="OY9" s="201"/>
      <c r="OZ9" s="201"/>
      <c r="PA9" s="201"/>
      <c r="PB9" s="201"/>
      <c r="PC9" s="201"/>
      <c r="PD9" s="201"/>
      <c r="PE9" s="201"/>
      <c r="PF9" s="201"/>
      <c r="PG9" s="201"/>
      <c r="PH9" s="201"/>
      <c r="PI9" s="201"/>
      <c r="PJ9" s="201"/>
      <c r="PK9" s="201"/>
      <c r="PL9" s="201"/>
      <c r="PM9" s="201"/>
      <c r="PN9" s="201"/>
      <c r="PO9" s="201"/>
      <c r="PP9" s="201"/>
      <c r="PQ9" s="201"/>
      <c r="PR9" s="201"/>
      <c r="PS9" s="201"/>
      <c r="PT9" s="201"/>
      <c r="PU9" s="201"/>
      <c r="PV9" s="201"/>
      <c r="PW9" s="201"/>
      <c r="PX9" s="201"/>
      <c r="PY9" s="201"/>
      <c r="PZ9" s="201"/>
      <c r="QA9" s="201"/>
      <c r="QB9" s="201"/>
      <c r="QC9" s="201"/>
      <c r="QD9" s="201"/>
      <c r="QE9" s="201"/>
      <c r="QF9" s="201"/>
      <c r="QG9" s="201"/>
      <c r="QH9" s="201"/>
      <c r="QI9" s="201"/>
      <c r="QJ9" s="201"/>
      <c r="QK9" s="201"/>
      <c r="QL9" s="201"/>
      <c r="QM9" s="201"/>
      <c r="QN9" s="201"/>
      <c r="QO9" s="201"/>
      <c r="QP9" s="201"/>
      <c r="QQ9" s="201"/>
      <c r="QR9" s="201"/>
      <c r="QS9" s="201"/>
      <c r="QT9" s="201"/>
      <c r="QU9" s="201"/>
      <c r="QV9" s="201"/>
      <c r="QW9" s="201"/>
      <c r="QX9" s="201"/>
      <c r="QY9" s="201"/>
      <c r="QZ9" s="201"/>
      <c r="RA9" s="201"/>
      <c r="RB9" s="201"/>
      <c r="RC9" s="201"/>
      <c r="RD9" s="201"/>
      <c r="RE9" s="201"/>
      <c r="RF9" s="201"/>
      <c r="RG9" s="201"/>
      <c r="RH9" s="201"/>
      <c r="RI9" s="201"/>
      <c r="RJ9" s="201"/>
      <c r="RK9" s="201"/>
      <c r="RL9" s="201"/>
      <c r="RM9" s="201"/>
      <c r="RN9" s="201"/>
      <c r="RO9" s="201"/>
      <c r="RP9" s="201"/>
      <c r="RQ9" s="201"/>
      <c r="RR9" s="201"/>
      <c r="RS9" s="201"/>
      <c r="RT9" s="201"/>
      <c r="RU9" s="201"/>
      <c r="RV9" s="201"/>
      <c r="RW9" s="201"/>
      <c r="RX9" s="201"/>
      <c r="RY9" s="201"/>
      <c r="RZ9" s="201"/>
      <c r="SA9" s="201"/>
      <c r="SB9" s="201"/>
      <c r="SC9" s="201"/>
      <c r="SD9" s="201"/>
      <c r="SE9" s="201"/>
      <c r="SF9" s="201"/>
      <c r="SG9" s="201"/>
      <c r="SH9" s="201"/>
      <c r="SI9" s="201"/>
      <c r="SJ9" s="201"/>
      <c r="SK9" s="201"/>
      <c r="SL9" s="201"/>
      <c r="SM9" s="201"/>
      <c r="SN9" s="201"/>
      <c r="SO9" s="201"/>
      <c r="SP9" s="201"/>
      <c r="SQ9" s="201"/>
      <c r="SR9" s="201"/>
      <c r="SS9" s="201"/>
      <c r="ST9" s="201"/>
      <c r="SU9" s="201"/>
      <c r="SV9" s="201"/>
      <c r="SW9" s="201"/>
      <c r="SX9" s="201"/>
      <c r="SY9" s="201"/>
      <c r="SZ9" s="201"/>
      <c r="TA9" s="201"/>
      <c r="TB9" s="201"/>
      <c r="TC9" s="201"/>
      <c r="TD9" s="201"/>
      <c r="TE9" s="201"/>
      <c r="TF9" s="201"/>
      <c r="TG9" s="201"/>
      <c r="TH9" s="201"/>
      <c r="TI9" s="201"/>
      <c r="TJ9" s="201"/>
      <c r="TK9" s="201"/>
      <c r="TL9" s="201"/>
      <c r="TM9" s="201"/>
      <c r="TN9" s="201"/>
      <c r="TO9" s="201"/>
      <c r="TP9" s="201"/>
      <c r="TQ9" s="201"/>
      <c r="TR9" s="201"/>
      <c r="TS9" s="201"/>
      <c r="TT9" s="201"/>
      <c r="TU9" s="201"/>
      <c r="TV9" s="201"/>
      <c r="TW9" s="201"/>
      <c r="TX9" s="201"/>
      <c r="TY9" s="201"/>
      <c r="TZ9" s="201"/>
      <c r="UA9" s="201"/>
      <c r="UB9" s="201"/>
      <c r="UC9" s="201"/>
      <c r="UD9" s="201"/>
      <c r="UE9" s="201"/>
      <c r="UF9" s="201"/>
      <c r="UG9" s="201"/>
      <c r="UH9" s="201"/>
      <c r="UI9" s="201"/>
      <c r="UJ9" s="201"/>
      <c r="UK9" s="201"/>
      <c r="UL9" s="201"/>
      <c r="UM9" s="201"/>
      <c r="UN9" s="201"/>
      <c r="UO9" s="201"/>
      <c r="UP9" s="201"/>
      <c r="UQ9" s="201"/>
      <c r="UR9" s="201"/>
      <c r="US9" s="201"/>
      <c r="UT9" s="201"/>
      <c r="UU9" s="201"/>
      <c r="UV9" s="201"/>
      <c r="UW9" s="201"/>
      <c r="UX9" s="201"/>
      <c r="UY9" s="201"/>
      <c r="UZ9" s="201"/>
      <c r="VA9" s="201"/>
      <c r="VB9" s="201"/>
      <c r="VC9" s="201"/>
      <c r="VD9" s="201"/>
      <c r="VE9" s="201"/>
      <c r="VF9" s="201"/>
      <c r="VG9" s="201"/>
      <c r="VH9" s="201"/>
      <c r="VI9" s="201"/>
      <c r="VJ9" s="201"/>
      <c r="VK9" s="201"/>
      <c r="VL9" s="201"/>
      <c r="VM9" s="201"/>
      <c r="VN9" s="201"/>
      <c r="VO9" s="201"/>
      <c r="VP9" s="201"/>
      <c r="VQ9" s="201"/>
      <c r="VR9" s="201"/>
      <c r="VS9" s="201"/>
      <c r="VT9" s="201"/>
      <c r="VU9" s="201"/>
      <c r="VV9" s="201"/>
      <c r="VW9" s="201"/>
      <c r="VX9" s="201"/>
      <c r="VY9" s="201"/>
      <c r="VZ9" s="201"/>
      <c r="WA9" s="201"/>
      <c r="WB9" s="201"/>
      <c r="WC9" s="201"/>
      <c r="WD9" s="201"/>
      <c r="WE9" s="201"/>
      <c r="WF9" s="201"/>
      <c r="WG9" s="201"/>
      <c r="WH9" s="201"/>
      <c r="WI9" s="201"/>
      <c r="WJ9" s="201"/>
      <c r="WK9" s="201"/>
      <c r="WL9" s="201"/>
      <c r="WM9" s="201"/>
      <c r="WN9" s="201"/>
      <c r="WO9" s="201"/>
      <c r="WP9" s="201"/>
      <c r="WQ9" s="201"/>
      <c r="WR9" s="201"/>
      <c r="WS9" s="201"/>
      <c r="WT9" s="201"/>
      <c r="WU9" s="201"/>
      <c r="WV9" s="201"/>
      <c r="WW9" s="201"/>
      <c r="WX9" s="201"/>
      <c r="WY9" s="201"/>
      <c r="WZ9" s="201"/>
      <c r="XA9" s="201"/>
      <c r="XB9" s="201"/>
      <c r="XC9" s="201"/>
      <c r="XD9" s="201"/>
      <c r="XE9" s="201"/>
      <c r="XF9" s="201"/>
      <c r="XG9" s="201"/>
      <c r="XH9" s="201"/>
      <c r="XI9" s="201"/>
      <c r="XJ9" s="201"/>
      <c r="XK9" s="201"/>
      <c r="XL9" s="201"/>
      <c r="XM9" s="201"/>
      <c r="XN9" s="201"/>
      <c r="XO9" s="201"/>
      <c r="XP9" s="201"/>
      <c r="XQ9" s="201"/>
      <c r="XR9" s="201"/>
      <c r="XS9" s="201"/>
      <c r="XT9" s="201"/>
      <c r="XU9" s="201"/>
      <c r="XV9" s="201"/>
      <c r="XW9" s="201"/>
      <c r="XX9" s="201"/>
      <c r="XY9" s="201"/>
      <c r="XZ9" s="201"/>
      <c r="YA9" s="201"/>
      <c r="YB9" s="201"/>
      <c r="YC9" s="201"/>
      <c r="YD9" s="201"/>
      <c r="YE9" s="201"/>
      <c r="YF9" s="201"/>
      <c r="YG9" s="201"/>
      <c r="YH9" s="201"/>
      <c r="YI9" s="201"/>
      <c r="YJ9" s="201"/>
      <c r="YK9" s="201"/>
      <c r="YL9" s="201"/>
      <c r="YM9" s="201"/>
      <c r="YN9" s="201"/>
      <c r="YO9" s="201"/>
      <c r="YP9" s="201"/>
      <c r="YQ9" s="201"/>
      <c r="YR9" s="201"/>
      <c r="YS9" s="201"/>
      <c r="YT9" s="201"/>
      <c r="YU9" s="201"/>
      <c r="YV9" s="201"/>
      <c r="YW9" s="201"/>
      <c r="YX9" s="201"/>
      <c r="YY9" s="201"/>
      <c r="YZ9" s="201"/>
      <c r="ZA9" s="201"/>
      <c r="ZB9" s="201"/>
      <c r="ZC9" s="201"/>
      <c r="ZD9" s="201"/>
      <c r="ZE9" s="201"/>
      <c r="ZF9" s="201"/>
      <c r="ZG9" s="201"/>
      <c r="ZH9" s="201"/>
      <c r="ZI9" s="201"/>
      <c r="ZJ9" s="201"/>
      <c r="ZK9" s="201"/>
      <c r="ZL9" s="201"/>
      <c r="ZM9" s="201"/>
      <c r="ZN9" s="201"/>
      <c r="ZO9" s="201"/>
      <c r="ZP9" s="201"/>
      <c r="ZQ9" s="201"/>
      <c r="ZR9" s="201"/>
      <c r="ZS9" s="201"/>
      <c r="ZT9" s="201"/>
      <c r="ZU9" s="201"/>
      <c r="ZV9" s="201"/>
      <c r="ZW9" s="201"/>
      <c r="ZX9" s="201"/>
      <c r="ZY9" s="201"/>
      <c r="ZZ9" s="201"/>
      <c r="AAA9" s="201"/>
      <c r="AAB9" s="201"/>
      <c r="AAC9" s="201"/>
      <c r="AAD9" s="201"/>
      <c r="AAE9" s="201"/>
      <c r="AAF9" s="201"/>
      <c r="AAG9" s="201"/>
      <c r="AAH9" s="201"/>
      <c r="AAI9" s="201"/>
      <c r="AAJ9" s="201"/>
      <c r="AAK9" s="201"/>
      <c r="AAL9" s="201"/>
      <c r="AAM9" s="201"/>
      <c r="AAN9" s="201"/>
      <c r="AAO9" s="201"/>
      <c r="AAP9" s="201"/>
      <c r="AAQ9" s="201"/>
      <c r="AAR9" s="201"/>
      <c r="AAS9" s="201"/>
      <c r="AAT9" s="201"/>
      <c r="AAU9" s="201"/>
      <c r="AAV9" s="201"/>
      <c r="AAW9" s="201"/>
      <c r="AAX9" s="201"/>
      <c r="AAY9" s="201"/>
      <c r="AAZ9" s="201"/>
      <c r="ABA9" s="201"/>
      <c r="ABB9" s="201"/>
      <c r="ABC9" s="201"/>
      <c r="ABD9" s="201"/>
      <c r="ABE9" s="201"/>
      <c r="ABF9" s="201"/>
      <c r="ABG9" s="201"/>
      <c r="ABH9" s="201"/>
      <c r="ABI9" s="201"/>
      <c r="ABJ9" s="201"/>
      <c r="ABK9" s="201"/>
      <c r="ABL9" s="201"/>
      <c r="ABM9" s="201"/>
      <c r="ABN9" s="201"/>
      <c r="ABO9" s="201"/>
      <c r="ABP9" s="201"/>
      <c r="ABQ9" s="201"/>
      <c r="ABR9" s="201"/>
      <c r="ABS9" s="201"/>
      <c r="ABT9" s="201"/>
      <c r="ABU9" s="201"/>
      <c r="ABV9" s="201"/>
      <c r="ABW9" s="201"/>
      <c r="ABX9" s="201"/>
      <c r="ABY9" s="201"/>
      <c r="ABZ9" s="201"/>
      <c r="ACA9" s="201"/>
      <c r="ACB9" s="201"/>
      <c r="ACC9" s="201"/>
      <c r="ACD9" s="201"/>
      <c r="ACE9" s="201"/>
      <c r="ACF9" s="201"/>
      <c r="ACG9" s="201"/>
      <c r="ACH9" s="201"/>
      <c r="ACI9" s="201"/>
      <c r="ACJ9" s="201"/>
      <c r="ACK9" s="201"/>
      <c r="ACL9" s="201"/>
      <c r="ACM9" s="201"/>
      <c r="ACN9" s="201"/>
      <c r="ACO9" s="201"/>
      <c r="ACP9" s="201"/>
      <c r="ACQ9" s="201"/>
      <c r="ACR9" s="201"/>
      <c r="ACS9" s="201"/>
      <c r="ACT9" s="201"/>
      <c r="ACU9" s="201"/>
      <c r="ACV9" s="201"/>
      <c r="ACW9" s="201"/>
      <c r="ACX9" s="201"/>
      <c r="ACY9" s="201"/>
      <c r="ACZ9" s="201"/>
      <c r="ADA9" s="201"/>
      <c r="ADB9" s="201"/>
      <c r="ADC9" s="201"/>
      <c r="ADD9" s="201"/>
      <c r="ADE9" s="201"/>
      <c r="ADF9" s="201"/>
      <c r="ADG9" s="201"/>
      <c r="ADH9" s="201"/>
      <c r="ADI9" s="201"/>
      <c r="ADJ9" s="201"/>
      <c r="ADK9" s="201"/>
      <c r="ADL9" s="201"/>
      <c r="ADM9" s="201"/>
      <c r="ADN9" s="201"/>
      <c r="ADO9" s="201"/>
      <c r="ADP9" s="201"/>
      <c r="ADQ9" s="201"/>
      <c r="ADR9" s="201"/>
      <c r="ADS9" s="201"/>
      <c r="ADT9" s="201"/>
      <c r="ADU9" s="201"/>
      <c r="ADV9" s="201"/>
      <c r="ADW9" s="201"/>
      <c r="ADX9" s="201"/>
      <c r="ADY9" s="201"/>
      <c r="ADZ9" s="201"/>
      <c r="AEA9" s="201"/>
      <c r="AEB9" s="201"/>
      <c r="AEC9" s="201"/>
      <c r="AED9" s="201"/>
      <c r="AEE9" s="201"/>
      <c r="AEF9" s="201"/>
      <c r="AEG9" s="201"/>
      <c r="AEH9" s="201"/>
      <c r="AEI9" s="201"/>
      <c r="AEJ9" s="201"/>
      <c r="AEK9" s="201"/>
      <c r="AEL9" s="201"/>
      <c r="AEM9" s="201"/>
      <c r="AEN9" s="201"/>
      <c r="AEO9" s="201"/>
      <c r="AEP9" s="201"/>
      <c r="AEQ9" s="201"/>
      <c r="AER9" s="201"/>
      <c r="AES9" s="201"/>
      <c r="AET9" s="201"/>
      <c r="AEU9" s="201"/>
      <c r="AEV9" s="201"/>
      <c r="AEW9" s="201"/>
      <c r="AEX9" s="201"/>
      <c r="AEY9" s="201"/>
      <c r="AEZ9" s="201"/>
      <c r="AFA9" s="201"/>
      <c r="AFB9" s="201"/>
      <c r="AFC9" s="201"/>
      <c r="AFD9" s="201"/>
      <c r="AFE9" s="201"/>
      <c r="AFF9" s="201"/>
      <c r="AFG9" s="201"/>
      <c r="AFH9" s="201"/>
      <c r="AFI9" s="201"/>
      <c r="AFJ9" s="201"/>
      <c r="AFK9" s="201"/>
      <c r="AFL9" s="201"/>
      <c r="AFM9" s="201"/>
      <c r="AFN9" s="201"/>
      <c r="AFO9" s="201"/>
      <c r="AFP9" s="201"/>
      <c r="AFQ9" s="201"/>
      <c r="AFR9" s="201"/>
      <c r="AFS9" s="201"/>
      <c r="AFT9" s="201"/>
      <c r="AFU9" s="201"/>
      <c r="AFV9" s="201"/>
      <c r="AFW9" s="201"/>
      <c r="AFX9" s="201"/>
      <c r="AFY9" s="201"/>
      <c r="AFZ9" s="201"/>
      <c r="AGA9" s="201"/>
      <c r="AGB9" s="201"/>
      <c r="AGC9" s="201"/>
      <c r="AGD9" s="201"/>
      <c r="AGE9" s="201"/>
      <c r="AGF9" s="201"/>
      <c r="AGG9" s="201"/>
      <c r="AGH9" s="201"/>
      <c r="AGI9" s="201"/>
      <c r="AGJ9" s="201"/>
      <c r="AGK9" s="201"/>
      <c r="AGL9" s="201"/>
      <c r="AGM9" s="201"/>
      <c r="AGN9" s="201"/>
      <c r="AGO9" s="201"/>
      <c r="AGP9" s="201"/>
      <c r="AGQ9" s="201"/>
      <c r="AGR9" s="201"/>
      <c r="AGS9" s="201"/>
      <c r="AGT9" s="201"/>
      <c r="AGU9" s="201"/>
      <c r="AGV9" s="201"/>
      <c r="AGW9" s="201"/>
      <c r="AGX9" s="201"/>
      <c r="AGY9" s="201"/>
      <c r="AGZ9" s="201"/>
      <c r="AHA9" s="201"/>
      <c r="AHB9" s="201"/>
      <c r="AHC9" s="201"/>
      <c r="AHD9" s="201"/>
      <c r="AHE9" s="201"/>
      <c r="AHF9" s="201"/>
      <c r="AHG9" s="201"/>
      <c r="AHH9" s="201"/>
      <c r="AHI9" s="201"/>
      <c r="AHJ9" s="201"/>
      <c r="AHK9" s="201"/>
      <c r="AHL9" s="201"/>
      <c r="AHM9" s="201"/>
      <c r="AHN9" s="201"/>
      <c r="AHO9" s="201"/>
      <c r="AHP9" s="201"/>
      <c r="AHQ9" s="201"/>
      <c r="AHR9" s="201"/>
      <c r="AHS9" s="201"/>
      <c r="AHT9" s="201"/>
      <c r="AHU9" s="201"/>
      <c r="AHV9" s="201"/>
      <c r="AHW9" s="201"/>
      <c r="AHX9" s="201"/>
      <c r="AHY9" s="201"/>
      <c r="AHZ9" s="201"/>
      <c r="AIA9" s="201"/>
      <c r="AIB9" s="201"/>
      <c r="AIC9" s="201"/>
      <c r="AID9" s="201"/>
      <c r="AIE9" s="201"/>
      <c r="AIF9" s="201"/>
      <c r="AIG9" s="201"/>
      <c r="AIH9" s="201"/>
      <c r="AII9" s="201"/>
      <c r="AIJ9" s="201"/>
      <c r="AIK9" s="201"/>
      <c r="AIL9" s="201"/>
      <c r="AIM9" s="201"/>
      <c r="AIN9" s="201"/>
      <c r="AIO9" s="201"/>
      <c r="AIP9" s="201"/>
      <c r="AIQ9" s="201"/>
      <c r="AIR9" s="201"/>
      <c r="AIS9" s="201"/>
      <c r="AIT9" s="201"/>
      <c r="AIU9" s="201"/>
      <c r="AIV9" s="201"/>
      <c r="AIW9" s="201"/>
      <c r="AIX9" s="201"/>
      <c r="AIY9" s="201"/>
      <c r="AIZ9" s="201"/>
      <c r="AJA9" s="201"/>
      <c r="AJB9" s="201"/>
      <c r="AJC9" s="201"/>
      <c r="AJD9" s="201"/>
      <c r="AJE9" s="201"/>
      <c r="AJF9" s="201"/>
      <c r="AJG9" s="201"/>
      <c r="AJH9" s="201"/>
      <c r="AJI9" s="201"/>
      <c r="AJJ9" s="201"/>
      <c r="AJK9" s="201"/>
      <c r="AJL9" s="201"/>
      <c r="AJM9" s="201"/>
      <c r="AJN9" s="201"/>
      <c r="AJO9" s="201"/>
      <c r="AJP9" s="201"/>
      <c r="AJQ9" s="201"/>
      <c r="AJR9" s="201"/>
      <c r="AJS9" s="201"/>
      <c r="AJT9" s="201"/>
      <c r="AJU9" s="201"/>
      <c r="AJV9" s="201"/>
      <c r="AJW9" s="201"/>
      <c r="AJX9" s="201"/>
      <c r="AJY9" s="201"/>
      <c r="AJZ9" s="201"/>
      <c r="AKA9" s="201"/>
      <c r="AKB9" s="201"/>
      <c r="AKC9" s="201"/>
      <c r="AKD9" s="201"/>
      <c r="AKE9" s="201"/>
      <c r="AKF9" s="201"/>
      <c r="AKG9" s="201"/>
      <c r="AKH9" s="201"/>
      <c r="AKI9" s="201"/>
      <c r="AKJ9" s="201"/>
      <c r="AKK9" s="201"/>
      <c r="AKL9" s="201"/>
      <c r="AKM9" s="201"/>
      <c r="AKN9" s="201"/>
      <c r="AKO9" s="201"/>
      <c r="AKP9" s="201"/>
      <c r="AKQ9" s="201"/>
      <c r="AKR9" s="201"/>
      <c r="AKS9" s="201"/>
      <c r="AKT9" s="201"/>
      <c r="AKU9" s="201"/>
      <c r="AKV9" s="201"/>
      <c r="AKW9" s="201"/>
      <c r="AKX9" s="201"/>
      <c r="AKY9" s="201"/>
      <c r="AKZ9" s="201"/>
      <c r="ALA9" s="201"/>
      <c r="ALB9" s="201"/>
      <c r="ALC9" s="201"/>
      <c r="ALD9" s="201"/>
      <c r="ALE9" s="201"/>
      <c r="ALF9" s="201"/>
      <c r="ALG9" s="201"/>
      <c r="ALH9" s="201"/>
      <c r="ALI9" s="201"/>
      <c r="ALJ9" s="201"/>
      <c r="ALK9" s="201"/>
      <c r="ALL9" s="201"/>
      <c r="ALM9" s="201"/>
      <c r="ALN9" s="201"/>
      <c r="ALO9" s="201"/>
      <c r="ALP9" s="201"/>
      <c r="ALQ9" s="201"/>
      <c r="ALR9" s="201"/>
      <c r="ALS9" s="201"/>
      <c r="ALT9" s="201"/>
      <c r="ALU9" s="201"/>
      <c r="ALV9" s="201"/>
      <c r="ALW9" s="201"/>
      <c r="ALX9" s="201"/>
      <c r="ALY9" s="201"/>
      <c r="ALZ9" s="201"/>
      <c r="AMA9" s="201"/>
      <c r="AMB9" s="201"/>
      <c r="AMC9" s="201"/>
      <c r="AMD9" s="201"/>
      <c r="AME9" s="201"/>
      <c r="AMF9" s="201"/>
      <c r="AMG9" s="201"/>
      <c r="AMH9" s="201"/>
      <c r="AMI9" s="201"/>
      <c r="AMJ9" s="201"/>
      <c r="AMK9" s="201"/>
      <c r="AML9" s="201"/>
      <c r="AMM9" s="201"/>
      <c r="AMN9" s="201"/>
      <c r="AMO9" s="201"/>
      <c r="AMP9" s="201"/>
      <c r="AMQ9" s="201"/>
      <c r="AMR9" s="201"/>
      <c r="AMS9" s="201"/>
      <c r="AMT9" s="201"/>
      <c r="AMU9" s="201"/>
      <c r="AMV9" s="201"/>
      <c r="AMW9" s="201"/>
      <c r="AMX9" s="201"/>
      <c r="AMY9" s="201"/>
      <c r="AMZ9" s="201"/>
      <c r="ANA9" s="201"/>
      <c r="ANB9" s="201"/>
      <c r="ANC9" s="201"/>
      <c r="AND9" s="201"/>
      <c r="ANE9" s="201"/>
      <c r="ANF9" s="201"/>
      <c r="ANG9" s="201"/>
      <c r="ANH9" s="201"/>
      <c r="ANI9" s="201"/>
      <c r="ANJ9" s="201"/>
      <c r="ANK9" s="201"/>
      <c r="ANL9" s="201"/>
      <c r="ANM9" s="201"/>
      <c r="ANN9" s="201"/>
      <c r="ANO9" s="201"/>
      <c r="ANP9" s="201"/>
      <c r="ANQ9" s="201"/>
      <c r="ANR9" s="201"/>
      <c r="ANS9" s="201"/>
      <c r="ANT9" s="201"/>
      <c r="ANU9" s="201"/>
      <c r="ANV9" s="201"/>
      <c r="ANW9" s="201"/>
      <c r="ANX9" s="201"/>
      <c r="ANY9" s="201"/>
      <c r="ANZ9" s="201"/>
      <c r="AOA9" s="201"/>
      <c r="AOB9" s="201"/>
      <c r="AOC9" s="201"/>
      <c r="AOD9" s="201"/>
      <c r="AOE9" s="201"/>
      <c r="AOF9" s="201"/>
      <c r="AOG9" s="201"/>
      <c r="AOH9" s="201"/>
      <c r="AOI9" s="201"/>
      <c r="AOJ9" s="201"/>
      <c r="AOK9" s="201"/>
      <c r="AOL9" s="201"/>
      <c r="AOM9" s="201"/>
      <c r="AON9" s="201"/>
      <c r="AOO9" s="201"/>
      <c r="AOP9" s="201"/>
      <c r="AOQ9" s="201"/>
      <c r="AOR9" s="201"/>
      <c r="AOS9" s="201"/>
      <c r="AOT9" s="201"/>
      <c r="AOU9" s="201"/>
      <c r="AOV9" s="201"/>
      <c r="AOW9" s="201"/>
      <c r="AOX9" s="201"/>
      <c r="AOY9" s="201"/>
      <c r="AOZ9" s="201"/>
      <c r="APA9" s="201"/>
      <c r="APB9" s="201"/>
      <c r="APC9" s="201"/>
      <c r="APD9" s="201"/>
      <c r="APE9" s="201"/>
      <c r="APF9" s="201"/>
      <c r="APG9" s="201"/>
      <c r="APH9" s="201"/>
      <c r="API9" s="201"/>
      <c r="APJ9" s="201"/>
      <c r="APK9" s="201"/>
      <c r="APL9" s="201"/>
      <c r="APM9" s="201"/>
      <c r="APN9" s="201"/>
      <c r="APO9" s="201"/>
      <c r="APP9" s="201"/>
      <c r="APQ9" s="201"/>
      <c r="APR9" s="201"/>
      <c r="APS9" s="201"/>
      <c r="APT9" s="201"/>
      <c r="APU9" s="201"/>
      <c r="APV9" s="201"/>
      <c r="APW9" s="201"/>
      <c r="APX9" s="201"/>
      <c r="APY9" s="201"/>
      <c r="APZ9" s="201"/>
      <c r="AQA9" s="201"/>
      <c r="AQB9" s="201"/>
      <c r="AQC9" s="201"/>
      <c r="AQD9" s="201"/>
      <c r="AQE9" s="201"/>
      <c r="AQF9" s="201"/>
      <c r="AQG9" s="201"/>
      <c r="AQH9" s="201"/>
      <c r="AQI9" s="201"/>
      <c r="AQJ9" s="201"/>
      <c r="AQK9" s="201"/>
      <c r="AQL9" s="201"/>
      <c r="AQM9" s="201"/>
      <c r="AQN9" s="201"/>
      <c r="AQO9" s="201"/>
      <c r="AQP9" s="201"/>
      <c r="AQQ9" s="201"/>
      <c r="AQR9" s="201"/>
      <c r="AQS9" s="201"/>
      <c r="AQT9" s="201"/>
      <c r="AQU9" s="201"/>
      <c r="AQV9" s="201"/>
      <c r="AQW9" s="201"/>
      <c r="AQX9" s="201"/>
      <c r="AQY9" s="201"/>
      <c r="AQZ9" s="201"/>
      <c r="ARA9" s="201"/>
      <c r="ARB9" s="201"/>
      <c r="ARC9" s="201"/>
      <c r="ARD9" s="201"/>
      <c r="ARE9" s="201"/>
      <c r="ARF9" s="201"/>
      <c r="ARG9" s="201"/>
      <c r="ARH9" s="201"/>
      <c r="ARI9" s="201"/>
      <c r="ARJ9" s="201"/>
      <c r="ARK9" s="201"/>
      <c r="ARL9" s="201"/>
      <c r="ARM9" s="201"/>
      <c r="ARN9" s="201"/>
      <c r="ARO9" s="201"/>
      <c r="ARP9" s="201"/>
      <c r="ARQ9" s="201"/>
      <c r="ARR9" s="201"/>
      <c r="ARS9" s="201"/>
      <c r="ART9" s="201"/>
      <c r="ARU9" s="201"/>
      <c r="ARV9" s="201"/>
      <c r="ARW9" s="201"/>
      <c r="ARX9" s="201"/>
      <c r="ARY9" s="201"/>
      <c r="ARZ9" s="201"/>
      <c r="ASA9" s="201"/>
      <c r="ASB9" s="201"/>
      <c r="ASC9" s="201"/>
      <c r="ASD9" s="201"/>
      <c r="ASE9" s="201"/>
      <c r="ASF9" s="201"/>
      <c r="ASG9" s="201"/>
      <c r="ASH9" s="201"/>
      <c r="ASI9" s="201"/>
      <c r="ASJ9" s="201"/>
      <c r="ASK9" s="201"/>
      <c r="ASL9" s="201"/>
      <c r="ASM9" s="201"/>
      <c r="ASN9" s="201"/>
      <c r="ASO9" s="201"/>
      <c r="ASP9" s="201"/>
      <c r="ASQ9" s="201"/>
      <c r="ASR9" s="201"/>
      <c r="ASS9" s="201"/>
      <c r="AST9" s="201"/>
      <c r="ASU9" s="201"/>
      <c r="ASV9" s="201"/>
      <c r="ASW9" s="201"/>
      <c r="ASX9" s="201"/>
      <c r="ASY9" s="201"/>
      <c r="ASZ9" s="201"/>
      <c r="ATA9" s="201"/>
      <c r="ATB9" s="201"/>
      <c r="ATC9" s="201"/>
      <c r="ATD9" s="201"/>
      <c r="ATE9" s="201"/>
      <c r="ATF9" s="201"/>
      <c r="ATG9" s="201"/>
      <c r="ATH9" s="201"/>
      <c r="ATI9" s="201"/>
      <c r="ATJ9" s="201"/>
      <c r="ATK9" s="201"/>
      <c r="ATL9" s="201"/>
      <c r="ATM9" s="201"/>
      <c r="ATN9" s="201"/>
      <c r="ATO9" s="201"/>
      <c r="ATP9" s="201"/>
      <c r="ATQ9" s="201"/>
      <c r="ATR9" s="201"/>
      <c r="ATS9" s="201"/>
      <c r="ATT9" s="201"/>
      <c r="ATU9" s="201"/>
      <c r="ATV9" s="201"/>
      <c r="ATW9" s="201"/>
      <c r="ATX9" s="201"/>
      <c r="ATY9" s="201"/>
      <c r="ATZ9" s="201"/>
      <c r="AUA9" s="201"/>
      <c r="AUB9" s="201"/>
      <c r="AUC9" s="201"/>
      <c r="AUD9" s="201"/>
      <c r="AUE9" s="201"/>
      <c r="AUF9" s="201"/>
      <c r="AUG9" s="201"/>
      <c r="AUH9" s="201"/>
      <c r="AUI9" s="201"/>
      <c r="AUJ9" s="201"/>
      <c r="AUK9" s="201"/>
      <c r="AUL9" s="201"/>
      <c r="AUM9" s="201"/>
      <c r="AUN9" s="201"/>
      <c r="AUO9" s="201"/>
      <c r="AUP9" s="201"/>
      <c r="AUQ9" s="201"/>
      <c r="AUR9" s="201"/>
      <c r="AUS9" s="201"/>
      <c r="AUT9" s="201"/>
      <c r="AUU9" s="201"/>
      <c r="AUV9" s="201"/>
      <c r="AUW9" s="201"/>
      <c r="AUX9" s="201"/>
      <c r="AUY9" s="201"/>
      <c r="AUZ9" s="201"/>
      <c r="AVA9" s="201"/>
      <c r="AVB9" s="201"/>
      <c r="AVC9" s="201"/>
      <c r="AVD9" s="201"/>
      <c r="AVE9" s="201"/>
      <c r="AVF9" s="201"/>
      <c r="AVG9" s="201"/>
      <c r="AVH9" s="201"/>
      <c r="AVI9" s="201"/>
      <c r="AVJ9" s="201"/>
      <c r="AVK9" s="201"/>
      <c r="AVL9" s="201"/>
      <c r="AVM9" s="201"/>
      <c r="AVN9" s="201"/>
      <c r="AVO9" s="201"/>
      <c r="AVP9" s="201"/>
      <c r="AVQ9" s="201"/>
      <c r="AVR9" s="201"/>
      <c r="AVS9" s="201"/>
      <c r="AVT9" s="201"/>
      <c r="AVU9" s="201"/>
      <c r="AVV9" s="201"/>
      <c r="AVW9" s="201"/>
      <c r="AVX9" s="201"/>
      <c r="AVY9" s="201"/>
      <c r="AVZ9" s="201"/>
      <c r="AWA9" s="201"/>
      <c r="AWB9" s="201"/>
      <c r="AWC9" s="201"/>
      <c r="AWD9" s="201"/>
      <c r="AWE9" s="201"/>
      <c r="AWF9" s="201"/>
      <c r="AWG9" s="201"/>
      <c r="AWH9" s="201"/>
      <c r="AWI9" s="201"/>
      <c r="AWJ9" s="201"/>
      <c r="AWK9" s="201"/>
      <c r="AWL9" s="201"/>
      <c r="AWM9" s="201"/>
      <c r="AWN9" s="201"/>
      <c r="AWO9" s="201"/>
      <c r="AWP9" s="201"/>
      <c r="AWQ9" s="201"/>
      <c r="AWR9" s="201"/>
      <c r="AWS9" s="201"/>
      <c r="AWT9" s="201"/>
      <c r="AWU9" s="201"/>
      <c r="AWV9" s="201"/>
      <c r="AWW9" s="201"/>
      <c r="AWX9" s="201"/>
      <c r="AWY9" s="201"/>
      <c r="AWZ9" s="201"/>
      <c r="AXA9" s="201"/>
      <c r="AXB9" s="201"/>
      <c r="AXC9" s="201"/>
      <c r="AXD9" s="201"/>
      <c r="AXE9" s="201"/>
      <c r="AXF9" s="201"/>
      <c r="AXG9" s="201"/>
      <c r="AXH9" s="201"/>
      <c r="AXI9" s="201"/>
      <c r="AXJ9" s="201"/>
      <c r="AXK9" s="201"/>
      <c r="AXL9" s="201"/>
      <c r="AXM9" s="201"/>
      <c r="AXN9" s="201"/>
      <c r="AXO9" s="201"/>
      <c r="AXP9" s="201"/>
      <c r="AXQ9" s="201"/>
      <c r="AXR9" s="201"/>
      <c r="AXS9" s="201"/>
      <c r="AXT9" s="201"/>
      <c r="AXU9" s="201"/>
      <c r="AXV9" s="201"/>
      <c r="AXW9" s="201"/>
      <c r="AXX9" s="201"/>
      <c r="AXY9" s="201"/>
      <c r="AXZ9" s="201"/>
      <c r="AYA9" s="201"/>
      <c r="AYB9" s="201"/>
      <c r="AYC9" s="201"/>
      <c r="AYD9" s="201"/>
      <c r="AYE9" s="201"/>
      <c r="AYF9" s="201"/>
      <c r="AYG9" s="201"/>
      <c r="AYH9" s="201"/>
      <c r="AYI9" s="201"/>
      <c r="AYJ9" s="201"/>
      <c r="AYK9" s="201"/>
      <c r="AYL9" s="201"/>
      <c r="AYM9" s="201"/>
      <c r="AYN9" s="201"/>
      <c r="AYO9" s="201"/>
      <c r="AYP9" s="201"/>
      <c r="AYQ9" s="201"/>
      <c r="AYR9" s="201"/>
      <c r="AYS9" s="201"/>
      <c r="AYT9" s="201"/>
      <c r="AYU9" s="201"/>
      <c r="AYV9" s="201"/>
      <c r="AYW9" s="201"/>
      <c r="AYX9" s="201"/>
      <c r="AYY9" s="201"/>
      <c r="AYZ9" s="201"/>
      <c r="AZA9" s="201"/>
      <c r="AZB9" s="201"/>
      <c r="AZC9" s="201"/>
      <c r="AZD9" s="201"/>
      <c r="AZE9" s="201"/>
      <c r="AZF9" s="201"/>
      <c r="AZG9" s="201"/>
      <c r="AZH9" s="201"/>
      <c r="AZI9" s="201"/>
      <c r="AZJ9" s="201"/>
      <c r="AZK9" s="201"/>
      <c r="AZL9" s="201"/>
      <c r="AZM9" s="201"/>
      <c r="AZN9" s="201"/>
      <c r="AZO9" s="201"/>
      <c r="AZP9" s="201"/>
      <c r="AZQ9" s="201"/>
      <c r="AZR9" s="201"/>
      <c r="AZS9" s="201"/>
      <c r="AZT9" s="201"/>
      <c r="AZU9" s="201"/>
      <c r="AZV9" s="201"/>
      <c r="AZW9" s="201"/>
      <c r="AZX9" s="201"/>
      <c r="AZY9" s="201"/>
      <c r="AZZ9" s="201"/>
      <c r="BAA9" s="201"/>
      <c r="BAB9" s="201"/>
      <c r="BAC9" s="201"/>
      <c r="BAD9" s="201"/>
      <c r="BAE9" s="201"/>
      <c r="BAF9" s="201"/>
      <c r="BAG9" s="201"/>
      <c r="BAH9" s="201"/>
      <c r="BAI9" s="201"/>
      <c r="BAJ9" s="201"/>
      <c r="BAK9" s="201"/>
      <c r="BAL9" s="201"/>
      <c r="BAM9" s="201"/>
      <c r="BAN9" s="201"/>
      <c r="BAO9" s="201"/>
      <c r="BAP9" s="201"/>
      <c r="BAQ9" s="201"/>
      <c r="BAR9" s="201"/>
      <c r="BAS9" s="201"/>
      <c r="BAT9" s="201"/>
      <c r="BAU9" s="201"/>
      <c r="BAV9" s="201"/>
      <c r="BAW9" s="201"/>
      <c r="BAX9" s="201"/>
      <c r="BAY9" s="201"/>
      <c r="BAZ9" s="201"/>
      <c r="BBA9" s="201"/>
      <c r="BBB9" s="201"/>
      <c r="BBC9" s="201"/>
      <c r="BBD9" s="201"/>
      <c r="BBE9" s="201"/>
      <c r="BBF9" s="201"/>
      <c r="BBG9" s="201"/>
      <c r="BBH9" s="201"/>
      <c r="BBI9" s="201"/>
      <c r="BBJ9" s="201"/>
      <c r="BBK9" s="201"/>
      <c r="BBL9" s="201"/>
      <c r="BBM9" s="201"/>
      <c r="BBN9" s="201"/>
      <c r="BBO9" s="201"/>
      <c r="BBP9" s="201"/>
      <c r="BBQ9" s="201"/>
      <c r="BBR9" s="201"/>
      <c r="BBS9" s="201"/>
      <c r="BBT9" s="201"/>
      <c r="BBU9" s="201"/>
      <c r="BBV9" s="201"/>
      <c r="BBW9" s="201"/>
      <c r="BBX9" s="201"/>
      <c r="BBY9" s="201"/>
      <c r="BBZ9" s="201"/>
      <c r="BCA9" s="201"/>
      <c r="BCB9" s="201"/>
      <c r="BCC9" s="201"/>
      <c r="BCD9" s="201"/>
      <c r="BCE9" s="201"/>
      <c r="BCF9" s="201"/>
      <c r="BCG9" s="201"/>
      <c r="BCH9" s="201"/>
      <c r="BCI9" s="201"/>
      <c r="BCJ9" s="201"/>
      <c r="BCK9" s="201"/>
      <c r="BCL9" s="201"/>
      <c r="BCM9" s="201"/>
      <c r="BCN9" s="201"/>
      <c r="BCO9" s="201"/>
      <c r="BCP9" s="201"/>
      <c r="BCQ9" s="201"/>
      <c r="BCR9" s="201"/>
      <c r="BCS9" s="201"/>
      <c r="BCT9" s="201"/>
      <c r="BCU9" s="201"/>
      <c r="BCV9" s="201"/>
      <c r="BCW9" s="201"/>
      <c r="BCX9" s="201"/>
      <c r="BCY9" s="201"/>
      <c r="BCZ9" s="201"/>
      <c r="BDA9" s="201"/>
      <c r="BDB9" s="201"/>
      <c r="BDC9" s="201"/>
      <c r="BDD9" s="201"/>
      <c r="BDE9" s="201"/>
      <c r="BDF9" s="201"/>
      <c r="BDG9" s="201"/>
      <c r="BDH9" s="201"/>
      <c r="BDI9" s="201"/>
      <c r="BDJ9" s="201"/>
      <c r="BDK9" s="201"/>
      <c r="BDL9" s="201"/>
      <c r="BDM9" s="201"/>
      <c r="BDN9" s="201"/>
      <c r="BDO9" s="201"/>
      <c r="BDP9" s="201"/>
      <c r="BDQ9" s="201"/>
      <c r="BDR9" s="201"/>
      <c r="BDS9" s="201"/>
      <c r="BDT9" s="201"/>
      <c r="BDU9" s="201"/>
      <c r="BDV9" s="201"/>
      <c r="BDW9" s="201"/>
      <c r="BDX9" s="201"/>
      <c r="BDY9" s="201"/>
      <c r="BDZ9" s="201"/>
      <c r="BEA9" s="201"/>
      <c r="BEB9" s="201"/>
      <c r="BEC9" s="201"/>
      <c r="BED9" s="201"/>
      <c r="BEE9" s="201"/>
      <c r="BEF9" s="201"/>
      <c r="BEG9" s="201"/>
      <c r="BEH9" s="201"/>
      <c r="BEI9" s="201"/>
      <c r="BEJ9" s="201"/>
      <c r="BEK9" s="201"/>
      <c r="BEL9" s="201"/>
      <c r="BEM9" s="201"/>
      <c r="BEN9" s="201"/>
      <c r="BEO9" s="201"/>
      <c r="BEP9" s="201"/>
      <c r="BEQ9" s="201"/>
      <c r="BER9" s="201"/>
      <c r="BES9" s="201"/>
      <c r="BET9" s="201"/>
      <c r="BEU9" s="201"/>
      <c r="BEV9" s="201"/>
      <c r="BEW9" s="201"/>
      <c r="BEX9" s="201"/>
      <c r="BEY9" s="201"/>
      <c r="BEZ9" s="201"/>
      <c r="BFA9" s="201"/>
      <c r="BFB9" s="201"/>
      <c r="BFC9" s="201"/>
      <c r="BFD9" s="201"/>
      <c r="BFE9" s="201"/>
      <c r="BFF9" s="201"/>
      <c r="BFG9" s="201"/>
      <c r="BFH9" s="201"/>
      <c r="BFI9" s="201"/>
      <c r="BFJ9" s="201"/>
      <c r="BFK9" s="201"/>
      <c r="BFL9" s="201"/>
      <c r="BFM9" s="201"/>
      <c r="BFN9" s="201"/>
      <c r="BFO9" s="201"/>
      <c r="BFP9" s="201"/>
      <c r="BFQ9" s="201"/>
      <c r="BFR9" s="201"/>
      <c r="BFS9" s="201"/>
      <c r="BFT9" s="201"/>
      <c r="BFU9" s="201"/>
      <c r="BFV9" s="201"/>
      <c r="BFW9" s="201"/>
      <c r="BFX9" s="201"/>
      <c r="BFY9" s="201"/>
      <c r="BFZ9" s="201"/>
      <c r="BGA9" s="201"/>
      <c r="BGB9" s="201"/>
      <c r="BGC9" s="201"/>
      <c r="BGD9" s="201"/>
      <c r="BGE9" s="201"/>
      <c r="BGF9" s="201"/>
      <c r="BGG9" s="201"/>
      <c r="BGH9" s="201"/>
      <c r="BGI9" s="201"/>
      <c r="BGJ9" s="201"/>
      <c r="BGK9" s="201"/>
      <c r="BGL9" s="201"/>
      <c r="BGM9" s="201"/>
      <c r="BGN9" s="201"/>
      <c r="BGO9" s="201"/>
      <c r="BGP9" s="201"/>
      <c r="BGQ9" s="201"/>
      <c r="BGR9" s="201"/>
      <c r="BGS9" s="201"/>
      <c r="BGT9" s="201"/>
      <c r="BGU9" s="201"/>
      <c r="BGV9" s="201"/>
      <c r="BGW9" s="201"/>
      <c r="BGX9" s="201"/>
      <c r="BGY9" s="201"/>
      <c r="BGZ9" s="201"/>
      <c r="BHA9" s="201"/>
      <c r="BHB9" s="201"/>
      <c r="BHC9" s="201"/>
      <c r="BHD9" s="201"/>
      <c r="BHE9" s="201"/>
      <c r="BHF9" s="201"/>
      <c r="BHG9" s="201"/>
      <c r="BHH9" s="201"/>
      <c r="BHI9" s="201"/>
      <c r="BHJ9" s="201"/>
      <c r="BHK9" s="201"/>
      <c r="BHL9" s="201"/>
      <c r="BHM9" s="201"/>
      <c r="BHN9" s="201"/>
      <c r="BHO9" s="201"/>
      <c r="BHP9" s="201"/>
      <c r="BHQ9" s="201"/>
      <c r="BHR9" s="201"/>
      <c r="BHS9" s="201"/>
      <c r="BHT9" s="201"/>
      <c r="BHU9" s="201"/>
      <c r="BHV9" s="201"/>
      <c r="BHW9" s="201"/>
      <c r="BHX9" s="201"/>
      <c r="BHY9" s="201"/>
      <c r="BHZ9" s="201"/>
      <c r="BIA9" s="201"/>
      <c r="BIB9" s="201"/>
      <c r="BIC9" s="201"/>
      <c r="BID9" s="201"/>
      <c r="BIE9" s="201"/>
      <c r="BIF9" s="201"/>
      <c r="BIG9" s="201"/>
      <c r="BIH9" s="201"/>
      <c r="BII9" s="201"/>
      <c r="BIJ9" s="201"/>
      <c r="BIK9" s="201"/>
      <c r="BIL9" s="201"/>
      <c r="BIM9" s="201"/>
      <c r="BIN9" s="201"/>
      <c r="BIO9" s="201"/>
      <c r="BIP9" s="201"/>
      <c r="BIQ9" s="201"/>
      <c r="BIR9" s="201"/>
      <c r="BIS9" s="201"/>
      <c r="BIT9" s="201"/>
      <c r="BIU9" s="201"/>
      <c r="BIV9" s="201"/>
      <c r="BIW9" s="201"/>
      <c r="BIX9" s="201"/>
      <c r="BIY9" s="201"/>
      <c r="BIZ9" s="201"/>
      <c r="BJA9" s="201"/>
      <c r="BJB9" s="201"/>
      <c r="BJC9" s="201"/>
      <c r="BJD9" s="201"/>
      <c r="BJE9" s="201"/>
      <c r="BJF9" s="201"/>
      <c r="BJG9" s="201"/>
      <c r="BJH9" s="201"/>
      <c r="BJI9" s="201"/>
      <c r="BJJ9" s="201"/>
      <c r="BJK9" s="201"/>
      <c r="BJL9" s="201"/>
      <c r="BJM9" s="201"/>
      <c r="BJN9" s="201"/>
      <c r="BJO9" s="201"/>
      <c r="BJP9" s="201"/>
      <c r="BJQ9" s="201"/>
      <c r="BJR9" s="201"/>
      <c r="BJS9" s="201"/>
      <c r="BJT9" s="201"/>
      <c r="BJU9" s="201"/>
      <c r="BJV9" s="201"/>
      <c r="BJW9" s="201"/>
      <c r="BJX9" s="201"/>
      <c r="BJY9" s="201"/>
      <c r="BJZ9" s="201"/>
      <c r="BKA9" s="201"/>
      <c r="BKB9" s="201"/>
      <c r="BKC9" s="201"/>
      <c r="BKD9" s="201"/>
      <c r="BKE9" s="201"/>
      <c r="BKF9" s="201"/>
      <c r="BKG9" s="201"/>
      <c r="BKH9" s="201"/>
      <c r="BKI9" s="201"/>
      <c r="BKJ9" s="201"/>
      <c r="BKK9" s="201"/>
      <c r="BKL9" s="201"/>
      <c r="BKM9" s="201"/>
      <c r="BKN9" s="201"/>
      <c r="BKO9" s="201"/>
      <c r="BKP9" s="201"/>
      <c r="BKQ9" s="201"/>
      <c r="BKR9" s="201"/>
      <c r="BKS9" s="201"/>
      <c r="BKT9" s="201"/>
      <c r="BKU9" s="201"/>
      <c r="BKV9" s="201"/>
      <c r="BKW9" s="201"/>
      <c r="BKX9" s="201"/>
      <c r="BKY9" s="201"/>
      <c r="BKZ9" s="201"/>
      <c r="BLA9" s="201"/>
      <c r="BLB9" s="201"/>
      <c r="BLC9" s="201"/>
      <c r="BLD9" s="201"/>
      <c r="BLE9" s="201"/>
      <c r="BLF9" s="201"/>
      <c r="BLG9" s="201"/>
      <c r="BLH9" s="201"/>
      <c r="BLI9" s="201"/>
      <c r="BLJ9" s="201"/>
      <c r="BLK9" s="201"/>
      <c r="BLL9" s="201"/>
      <c r="BLM9" s="201"/>
      <c r="BLN9" s="201"/>
      <c r="BLO9" s="201"/>
      <c r="BLP9" s="201"/>
      <c r="BLQ9" s="201"/>
      <c r="BLR9" s="201"/>
      <c r="BLS9" s="201"/>
      <c r="BLT9" s="201"/>
      <c r="BLU9" s="201"/>
      <c r="BLV9" s="201"/>
      <c r="BLW9" s="201"/>
      <c r="BLX9" s="201"/>
      <c r="BLY9" s="201"/>
      <c r="BLZ9" s="201"/>
      <c r="BMA9" s="201"/>
      <c r="BMB9" s="201"/>
      <c r="BMC9" s="201"/>
      <c r="BMD9" s="201"/>
      <c r="BME9" s="201"/>
      <c r="BMF9" s="201"/>
      <c r="BMG9" s="201"/>
      <c r="BMH9" s="201"/>
      <c r="BMI9" s="201"/>
      <c r="BMJ9" s="201"/>
      <c r="BMK9" s="201"/>
      <c r="BML9" s="201"/>
      <c r="BMM9" s="201"/>
      <c r="BMN9" s="201"/>
      <c r="BMO9" s="201"/>
      <c r="BMP9" s="201"/>
      <c r="BMQ9" s="201"/>
      <c r="BMR9" s="201"/>
      <c r="BMS9" s="201"/>
      <c r="BMT9" s="201"/>
      <c r="BMU9" s="201"/>
      <c r="BMV9" s="201"/>
      <c r="BMW9" s="201"/>
      <c r="BMX9" s="201"/>
      <c r="BMY9" s="201"/>
      <c r="BMZ9" s="201"/>
      <c r="BNA9" s="201"/>
      <c r="BNB9" s="201"/>
      <c r="BNC9" s="201"/>
      <c r="BND9" s="201"/>
      <c r="BNE9" s="201"/>
      <c r="BNF9" s="201"/>
      <c r="BNG9" s="201"/>
      <c r="BNH9" s="201"/>
      <c r="BNI9" s="201"/>
      <c r="BNJ9" s="201"/>
      <c r="BNK9" s="201"/>
      <c r="BNL9" s="201"/>
      <c r="BNM9" s="201"/>
      <c r="BNN9" s="201"/>
      <c r="BNO9" s="201"/>
      <c r="BNP9" s="201"/>
      <c r="BNQ9" s="201"/>
      <c r="BNR9" s="201"/>
      <c r="BNS9" s="201"/>
      <c r="BNT9" s="201"/>
      <c r="BNU9" s="201"/>
      <c r="BNV9" s="201"/>
      <c r="BNW9" s="201"/>
      <c r="BNX9" s="201"/>
      <c r="BNY9" s="201"/>
      <c r="BNZ9" s="201"/>
      <c r="BOA9" s="201"/>
      <c r="BOB9" s="201"/>
      <c r="BOC9" s="201"/>
      <c r="BOD9" s="201"/>
      <c r="BOE9" s="201"/>
      <c r="BOF9" s="201"/>
      <c r="BOG9" s="201"/>
      <c r="BOH9" s="201"/>
      <c r="BOI9" s="201"/>
      <c r="BOJ9" s="201"/>
      <c r="BOK9" s="201"/>
      <c r="BOL9" s="201"/>
      <c r="BOM9" s="201"/>
      <c r="BON9" s="201"/>
      <c r="BOO9" s="201"/>
      <c r="BOP9" s="201"/>
      <c r="BOQ9" s="201"/>
      <c r="BOR9" s="201"/>
      <c r="BOS9" s="201"/>
      <c r="BOT9" s="201"/>
      <c r="BOU9" s="201"/>
      <c r="BOV9" s="201"/>
      <c r="BOW9" s="201"/>
      <c r="BOX9" s="201"/>
      <c r="BOY9" s="201"/>
      <c r="BOZ9" s="201"/>
      <c r="BPA9" s="201"/>
      <c r="BPB9" s="201"/>
      <c r="BPC9" s="201"/>
      <c r="BPD9" s="201"/>
      <c r="BPE9" s="201"/>
      <c r="BPF9" s="201"/>
      <c r="BPG9" s="201"/>
      <c r="BPH9" s="201"/>
      <c r="BPI9" s="201"/>
      <c r="BPJ9" s="201"/>
      <c r="BPK9" s="201"/>
      <c r="BPL9" s="201"/>
      <c r="BPM9" s="201"/>
      <c r="BPN9" s="201"/>
      <c r="BPO9" s="201"/>
      <c r="BPP9" s="201"/>
      <c r="BPQ9" s="201"/>
      <c r="BPR9" s="201"/>
      <c r="BPS9" s="201"/>
      <c r="BPT9" s="201"/>
      <c r="BPU9" s="201"/>
      <c r="BPV9" s="201"/>
      <c r="BPW9" s="201"/>
      <c r="BPX9" s="201"/>
      <c r="BPY9" s="201"/>
      <c r="BPZ9" s="201"/>
      <c r="BQA9" s="201"/>
      <c r="BQB9" s="201"/>
      <c r="BQC9" s="201"/>
      <c r="BQD9" s="201"/>
      <c r="BQE9" s="201"/>
      <c r="BQF9" s="201"/>
      <c r="BQG9" s="201"/>
      <c r="BQH9" s="201"/>
      <c r="BQI9" s="201"/>
      <c r="BQJ9" s="201"/>
      <c r="BQK9" s="201"/>
      <c r="BQL9" s="201"/>
      <c r="BQM9" s="201"/>
      <c r="BQN9" s="201"/>
      <c r="BQO9" s="201"/>
      <c r="BQP9" s="201"/>
      <c r="BQQ9" s="201"/>
      <c r="BQR9" s="201"/>
      <c r="BQS9" s="201"/>
      <c r="BQT9" s="201"/>
      <c r="BQU9" s="201"/>
      <c r="BQV9" s="201"/>
      <c r="BQW9" s="201"/>
      <c r="BQX9" s="201"/>
      <c r="BQY9" s="201"/>
      <c r="BQZ9" s="201"/>
      <c r="BRA9" s="201"/>
      <c r="BRB9" s="201"/>
      <c r="BRC9" s="201"/>
      <c r="BRD9" s="201"/>
      <c r="BRE9" s="201"/>
      <c r="BRF9" s="201"/>
      <c r="BRG9" s="201"/>
      <c r="BRH9" s="201"/>
      <c r="BRI9" s="201"/>
      <c r="BRJ9" s="201"/>
      <c r="BRK9" s="201"/>
      <c r="BRL9" s="201"/>
      <c r="BRM9" s="201"/>
      <c r="BRN9" s="201"/>
      <c r="BRO9" s="201"/>
      <c r="BRP9" s="201"/>
      <c r="BRQ9" s="201"/>
      <c r="BRR9" s="201"/>
      <c r="BRS9" s="201"/>
      <c r="BRT9" s="201"/>
      <c r="BRU9" s="201"/>
      <c r="BRV9" s="201"/>
      <c r="BRW9" s="201"/>
      <c r="BRX9" s="201"/>
      <c r="BRY9" s="201"/>
      <c r="BRZ9" s="201"/>
      <c r="BSA9" s="201"/>
      <c r="BSB9" s="201"/>
      <c r="BSC9" s="201"/>
      <c r="BSD9" s="201"/>
      <c r="BSE9" s="201"/>
      <c r="BSF9" s="201"/>
      <c r="BSG9" s="201"/>
      <c r="BSH9" s="201"/>
      <c r="BSI9" s="201"/>
      <c r="BSJ9" s="201"/>
      <c r="BSK9" s="201"/>
      <c r="BSL9" s="201"/>
      <c r="BSM9" s="201"/>
      <c r="BSN9" s="201"/>
      <c r="BSO9" s="201"/>
      <c r="BSP9" s="201"/>
      <c r="BSQ9" s="201"/>
      <c r="BSR9" s="201"/>
      <c r="BSS9" s="201"/>
      <c r="BST9" s="201"/>
      <c r="BSU9" s="201"/>
      <c r="BSV9" s="201"/>
      <c r="BSW9" s="201"/>
      <c r="BSX9" s="201"/>
      <c r="BSY9" s="201"/>
      <c r="BSZ9" s="201"/>
      <c r="BTA9" s="201"/>
      <c r="BTB9" s="201"/>
      <c r="BTC9" s="201"/>
      <c r="BTD9" s="201"/>
      <c r="BTE9" s="201"/>
      <c r="BTF9" s="201"/>
      <c r="BTG9" s="201"/>
      <c r="BTH9" s="201"/>
      <c r="BTI9" s="201"/>
      <c r="BTJ9" s="201"/>
      <c r="BTK9" s="201"/>
      <c r="BTL9" s="201"/>
      <c r="BTM9" s="201"/>
      <c r="BTN9" s="201"/>
      <c r="BTO9" s="201"/>
      <c r="BTP9" s="201"/>
      <c r="BTQ9" s="201"/>
      <c r="BTR9" s="201"/>
      <c r="BTS9" s="201"/>
      <c r="BTT9" s="201"/>
      <c r="BTU9" s="201"/>
      <c r="BTV9" s="201"/>
      <c r="BTW9" s="201"/>
      <c r="BTX9" s="201"/>
      <c r="BTY9" s="201"/>
      <c r="BTZ9" s="201"/>
      <c r="BUA9" s="201"/>
      <c r="BUB9" s="201"/>
      <c r="BUC9" s="201"/>
      <c r="BUD9" s="201"/>
      <c r="BUE9" s="201"/>
      <c r="BUF9" s="201"/>
      <c r="BUG9" s="201"/>
      <c r="BUH9" s="201"/>
      <c r="BUI9" s="201"/>
      <c r="BUJ9" s="201"/>
      <c r="BUK9" s="201"/>
      <c r="BUL9" s="201"/>
      <c r="BUM9" s="201"/>
      <c r="BUN9" s="201"/>
      <c r="BUO9" s="201"/>
      <c r="BUP9" s="201"/>
      <c r="BUQ9" s="201"/>
      <c r="BUR9" s="201"/>
      <c r="BUS9" s="201"/>
      <c r="BUT9" s="201"/>
      <c r="BUU9" s="201"/>
      <c r="BUV9" s="201"/>
      <c r="BUW9" s="201"/>
      <c r="BUX9" s="201"/>
      <c r="BUY9" s="201"/>
      <c r="BUZ9" s="201"/>
      <c r="BVA9" s="201"/>
      <c r="BVB9" s="201"/>
      <c r="BVC9" s="201"/>
      <c r="BVD9" s="201"/>
      <c r="BVE9" s="201"/>
      <c r="BVF9" s="201"/>
      <c r="BVG9" s="201"/>
      <c r="BVH9" s="201"/>
      <c r="BVI9" s="201"/>
      <c r="BVJ9" s="201"/>
      <c r="BVK9" s="201"/>
      <c r="BVL9" s="201"/>
      <c r="BVM9" s="201"/>
      <c r="BVN9" s="201"/>
      <c r="BVO9" s="201"/>
      <c r="BVP9" s="201"/>
      <c r="BVQ9" s="201"/>
      <c r="BVR9" s="201"/>
      <c r="BVS9" s="201"/>
      <c r="BVT9" s="201"/>
      <c r="BVU9" s="201"/>
      <c r="BVV9" s="201"/>
      <c r="BVW9" s="201"/>
      <c r="BVX9" s="201"/>
      <c r="BVY9" s="201"/>
      <c r="BVZ9" s="201"/>
      <c r="BWA9" s="201"/>
      <c r="BWB9" s="201"/>
      <c r="BWC9" s="201"/>
      <c r="BWD9" s="201"/>
      <c r="BWE9" s="201"/>
      <c r="BWF9" s="201"/>
      <c r="BWG9" s="201"/>
      <c r="BWH9" s="201"/>
      <c r="BWI9" s="201"/>
      <c r="BWJ9" s="201"/>
      <c r="BWK9" s="201"/>
      <c r="BWL9" s="201"/>
      <c r="BWM9" s="201"/>
      <c r="BWN9" s="201"/>
      <c r="BWO9" s="201"/>
      <c r="BWP9" s="201"/>
      <c r="BWQ9" s="201"/>
      <c r="BWR9" s="201"/>
      <c r="BWS9" s="201"/>
      <c r="BWT9" s="201"/>
      <c r="BWU9" s="201"/>
      <c r="BWV9" s="201"/>
      <c r="BWW9" s="201"/>
      <c r="BWX9" s="201"/>
      <c r="BWY9" s="201"/>
      <c r="BWZ9" s="201"/>
      <c r="BXA9" s="201"/>
      <c r="BXB9" s="201"/>
      <c r="BXC9" s="201"/>
      <c r="BXD9" s="201"/>
      <c r="BXE9" s="201"/>
      <c r="BXF9" s="201"/>
      <c r="BXG9" s="201"/>
      <c r="BXH9" s="201"/>
      <c r="BXI9" s="201"/>
      <c r="BXJ9" s="201"/>
      <c r="BXK9" s="201"/>
      <c r="BXL9" s="201"/>
      <c r="BXM9" s="201"/>
      <c r="BXN9" s="201"/>
      <c r="BXO9" s="201"/>
      <c r="BXP9" s="201"/>
      <c r="BXQ9" s="201"/>
      <c r="BXR9" s="201"/>
      <c r="BXS9" s="201"/>
      <c r="BXT9" s="201"/>
      <c r="BXU9" s="201"/>
      <c r="BXV9" s="201"/>
      <c r="BXW9" s="201"/>
      <c r="BXX9" s="201"/>
      <c r="BXY9" s="201"/>
      <c r="BXZ9" s="201"/>
      <c r="BYA9" s="201"/>
      <c r="BYB9" s="201"/>
      <c r="BYC9" s="201"/>
      <c r="BYD9" s="201"/>
      <c r="BYE9" s="201"/>
      <c r="BYF9" s="201"/>
      <c r="BYG9" s="201"/>
      <c r="BYH9" s="201"/>
      <c r="BYI9" s="201"/>
      <c r="BYJ9" s="201"/>
      <c r="BYK9" s="201"/>
      <c r="BYL9" s="201"/>
      <c r="BYM9" s="201"/>
      <c r="BYN9" s="201"/>
      <c r="BYO9" s="201"/>
      <c r="BYP9" s="201"/>
      <c r="BYQ9" s="201"/>
      <c r="BYR9" s="201"/>
      <c r="BYS9" s="201"/>
      <c r="BYT9" s="201"/>
      <c r="BYU9" s="201"/>
      <c r="BYV9" s="201"/>
      <c r="BYW9" s="201"/>
      <c r="BYX9" s="201"/>
      <c r="BYY9" s="201"/>
      <c r="BYZ9" s="201"/>
      <c r="BZA9" s="201"/>
      <c r="BZB9" s="201"/>
      <c r="BZC9" s="201"/>
      <c r="BZD9" s="201"/>
      <c r="BZE9" s="201"/>
      <c r="BZF9" s="201"/>
      <c r="BZG9" s="201"/>
      <c r="BZH9" s="201"/>
      <c r="BZI9" s="201"/>
      <c r="BZJ9" s="201"/>
      <c r="BZK9" s="201"/>
      <c r="BZL9" s="201"/>
      <c r="BZM9" s="201"/>
      <c r="BZN9" s="201"/>
      <c r="BZO9" s="201"/>
      <c r="BZP9" s="201"/>
      <c r="BZQ9" s="201"/>
      <c r="BZR9" s="201"/>
      <c r="BZS9" s="201"/>
      <c r="BZT9" s="201"/>
      <c r="BZU9" s="201"/>
      <c r="BZV9" s="201"/>
      <c r="BZW9" s="201"/>
      <c r="BZX9" s="201"/>
      <c r="BZY9" s="201"/>
      <c r="BZZ9" s="201"/>
      <c r="CAA9" s="201"/>
      <c r="CAB9" s="201"/>
      <c r="CAC9" s="201"/>
      <c r="CAD9" s="201"/>
      <c r="CAE9" s="201"/>
      <c r="CAF9" s="201"/>
      <c r="CAG9" s="201"/>
      <c r="CAH9" s="201"/>
      <c r="CAI9" s="201"/>
      <c r="CAJ9" s="201"/>
      <c r="CAK9" s="201"/>
      <c r="CAL9" s="201"/>
      <c r="CAM9" s="201"/>
      <c r="CAN9" s="201"/>
      <c r="CAO9" s="201"/>
      <c r="CAP9" s="201"/>
      <c r="CAQ9" s="201"/>
      <c r="CAR9" s="201"/>
      <c r="CAS9" s="201"/>
      <c r="CAT9" s="201"/>
      <c r="CAU9" s="201"/>
      <c r="CAV9" s="201"/>
      <c r="CAW9" s="201"/>
      <c r="CAX9" s="201"/>
      <c r="CAY9" s="201"/>
      <c r="CAZ9" s="201"/>
      <c r="CBA9" s="201"/>
      <c r="CBB9" s="201"/>
      <c r="CBC9" s="201"/>
      <c r="CBD9" s="201"/>
      <c r="CBE9" s="201"/>
      <c r="CBF9" s="201"/>
      <c r="CBG9" s="201"/>
      <c r="CBH9" s="201"/>
      <c r="CBI9" s="201"/>
      <c r="CBJ9" s="201"/>
      <c r="CBK9" s="201"/>
      <c r="CBL9" s="201"/>
      <c r="CBM9" s="201"/>
      <c r="CBN9" s="201"/>
      <c r="CBO9" s="201"/>
      <c r="CBP9" s="201"/>
      <c r="CBQ9" s="201"/>
      <c r="CBR9" s="201"/>
      <c r="CBS9" s="201"/>
      <c r="CBT9" s="201"/>
      <c r="CBU9" s="201"/>
      <c r="CBV9" s="201"/>
      <c r="CBW9" s="201"/>
      <c r="CBX9" s="201"/>
      <c r="CBY9" s="201"/>
      <c r="CBZ9" s="201"/>
      <c r="CCA9" s="201"/>
      <c r="CCB9" s="201"/>
      <c r="CCC9" s="201"/>
      <c r="CCD9" s="201"/>
      <c r="CCE9" s="201"/>
      <c r="CCF9" s="201"/>
      <c r="CCG9" s="201"/>
      <c r="CCH9" s="201"/>
      <c r="CCI9" s="201"/>
      <c r="CCJ9" s="201"/>
      <c r="CCK9" s="201"/>
      <c r="CCL9" s="201"/>
      <c r="CCM9" s="201"/>
      <c r="CCN9" s="201"/>
      <c r="CCO9" s="201"/>
      <c r="CCP9" s="201"/>
      <c r="CCQ9" s="201"/>
      <c r="CCR9" s="201"/>
      <c r="CCS9" s="201"/>
      <c r="CCT9" s="201"/>
      <c r="CCU9" s="201"/>
      <c r="CCV9" s="201"/>
      <c r="CCW9" s="201"/>
      <c r="CCX9" s="201"/>
      <c r="CCY9" s="201"/>
      <c r="CCZ9" s="201"/>
      <c r="CDA9" s="201"/>
      <c r="CDB9" s="201"/>
      <c r="CDC9" s="201"/>
      <c r="CDD9" s="201"/>
      <c r="CDE9" s="201"/>
      <c r="CDF9" s="201"/>
      <c r="CDG9" s="201"/>
      <c r="CDH9" s="201"/>
      <c r="CDI9" s="201"/>
      <c r="CDJ9" s="201"/>
      <c r="CDK9" s="201"/>
      <c r="CDL9" s="201"/>
      <c r="CDM9" s="201"/>
      <c r="CDN9" s="201"/>
      <c r="CDO9" s="201"/>
      <c r="CDP9" s="201"/>
      <c r="CDQ9" s="201"/>
      <c r="CDR9" s="201"/>
      <c r="CDS9" s="201"/>
      <c r="CDT9" s="201"/>
      <c r="CDU9" s="201"/>
      <c r="CDV9" s="201"/>
      <c r="CDW9" s="201"/>
      <c r="CDX9" s="201"/>
      <c r="CDY9" s="201"/>
      <c r="CDZ9" s="201"/>
      <c r="CEA9" s="201"/>
      <c r="CEB9" s="201"/>
      <c r="CEC9" s="201"/>
      <c r="CED9" s="201"/>
      <c r="CEE9" s="201"/>
      <c r="CEF9" s="201"/>
      <c r="CEG9" s="201"/>
      <c r="CEH9" s="201"/>
      <c r="CEI9" s="201"/>
      <c r="CEJ9" s="201"/>
      <c r="CEK9" s="201"/>
      <c r="CEL9" s="201"/>
      <c r="CEM9" s="201"/>
      <c r="CEN9" s="201"/>
      <c r="CEO9" s="201"/>
      <c r="CEP9" s="201"/>
      <c r="CEQ9" s="201"/>
      <c r="CER9" s="201"/>
      <c r="CES9" s="201"/>
      <c r="CET9" s="201"/>
      <c r="CEU9" s="201"/>
      <c r="CEV9" s="201"/>
      <c r="CEW9" s="201"/>
      <c r="CEX9" s="201"/>
      <c r="CEY9" s="201"/>
      <c r="CEZ9" s="201"/>
      <c r="CFA9" s="201"/>
      <c r="CFB9" s="201"/>
      <c r="CFC9" s="201"/>
      <c r="CFD9" s="201"/>
      <c r="CFE9" s="201"/>
      <c r="CFF9" s="201"/>
      <c r="CFG9" s="201"/>
      <c r="CFH9" s="201"/>
      <c r="CFI9" s="201"/>
      <c r="CFJ9" s="201"/>
      <c r="CFK9" s="201"/>
      <c r="CFL9" s="201"/>
      <c r="CFM9" s="201"/>
      <c r="CFN9" s="201"/>
      <c r="CFO9" s="201"/>
      <c r="CFP9" s="201"/>
      <c r="CFQ9" s="201"/>
      <c r="CFR9" s="201"/>
      <c r="CFS9" s="201"/>
      <c r="CFT9" s="201"/>
      <c r="CFU9" s="201"/>
      <c r="CFV9" s="201"/>
      <c r="CFW9" s="201"/>
      <c r="CFX9" s="201"/>
      <c r="CFY9" s="201"/>
      <c r="CFZ9" s="201"/>
      <c r="CGA9" s="201"/>
      <c r="CGB9" s="201"/>
      <c r="CGC9" s="201"/>
      <c r="CGD9" s="201"/>
      <c r="CGE9" s="201"/>
      <c r="CGF9" s="201"/>
      <c r="CGG9" s="201"/>
      <c r="CGH9" s="201"/>
      <c r="CGI9" s="201"/>
      <c r="CGJ9" s="201"/>
      <c r="CGK9" s="201"/>
      <c r="CGL9" s="201"/>
      <c r="CGM9" s="201"/>
      <c r="CGN9" s="201"/>
      <c r="CGO9" s="201"/>
      <c r="CGP9" s="201"/>
      <c r="CGQ9" s="201"/>
      <c r="CGR9" s="201"/>
      <c r="CGS9" s="201"/>
      <c r="CGT9" s="201"/>
      <c r="CGU9" s="201"/>
      <c r="CGV9" s="201"/>
      <c r="CGW9" s="201"/>
      <c r="CGX9" s="201"/>
      <c r="CGY9" s="201"/>
      <c r="CGZ9" s="201"/>
      <c r="CHA9" s="201"/>
      <c r="CHB9" s="201"/>
      <c r="CHC9" s="201"/>
      <c r="CHD9" s="201"/>
      <c r="CHE9" s="201"/>
      <c r="CHF9" s="201"/>
      <c r="CHG9" s="201"/>
      <c r="CHH9" s="201"/>
      <c r="CHI9" s="201"/>
      <c r="CHJ9" s="201"/>
      <c r="CHK9" s="201"/>
      <c r="CHL9" s="201"/>
      <c r="CHM9" s="201"/>
      <c r="CHN9" s="201"/>
      <c r="CHO9" s="201"/>
      <c r="CHP9" s="201"/>
      <c r="CHQ9" s="201"/>
      <c r="CHR9" s="201"/>
      <c r="CHS9" s="201"/>
      <c r="CHT9" s="201"/>
      <c r="CHU9" s="201"/>
      <c r="CHV9" s="201"/>
      <c r="CHW9" s="201"/>
      <c r="CHX9" s="201"/>
      <c r="CHY9" s="201"/>
      <c r="CHZ9" s="201"/>
      <c r="CIA9" s="201"/>
      <c r="CIB9" s="201"/>
      <c r="CIC9" s="201"/>
      <c r="CID9" s="201"/>
      <c r="CIE9" s="201"/>
      <c r="CIF9" s="201"/>
      <c r="CIG9" s="201"/>
      <c r="CIH9" s="201"/>
      <c r="CII9" s="201"/>
      <c r="CIJ9" s="201"/>
      <c r="CIK9" s="201"/>
      <c r="CIL9" s="201"/>
      <c r="CIM9" s="201"/>
      <c r="CIN9" s="201"/>
      <c r="CIO9" s="201"/>
      <c r="CIP9" s="201"/>
      <c r="CIQ9" s="201"/>
      <c r="CIR9" s="201"/>
      <c r="CIS9" s="201"/>
      <c r="CIT9" s="201"/>
      <c r="CIU9" s="201"/>
      <c r="CIV9" s="201"/>
      <c r="CIW9" s="201"/>
      <c r="CIX9" s="201"/>
      <c r="CIY9" s="201"/>
      <c r="CIZ9" s="201"/>
      <c r="CJA9" s="201"/>
      <c r="CJB9" s="201"/>
      <c r="CJC9" s="201"/>
      <c r="CJD9" s="201"/>
      <c r="CJE9" s="201"/>
      <c r="CJF9" s="201"/>
      <c r="CJG9" s="201"/>
      <c r="CJH9" s="201"/>
      <c r="CJI9" s="201"/>
      <c r="CJJ9" s="201"/>
      <c r="CJK9" s="201"/>
      <c r="CJL9" s="201"/>
      <c r="CJM9" s="201"/>
      <c r="CJN9" s="201"/>
      <c r="CJO9" s="201"/>
      <c r="CJP9" s="201"/>
      <c r="CJQ9" s="201"/>
      <c r="CJR9" s="201"/>
      <c r="CJS9" s="201"/>
      <c r="CJT9" s="201"/>
      <c r="CJU9" s="201"/>
      <c r="CJV9" s="201"/>
      <c r="CJW9" s="201"/>
      <c r="CJX9" s="201"/>
      <c r="CJY9" s="201"/>
      <c r="CJZ9" s="201"/>
      <c r="CKA9" s="201"/>
      <c r="CKB9" s="201"/>
      <c r="CKC9" s="201"/>
      <c r="CKD9" s="201"/>
      <c r="CKE9" s="201"/>
      <c r="CKF9" s="201"/>
      <c r="CKG9" s="201"/>
      <c r="CKH9" s="201"/>
      <c r="CKI9" s="201"/>
      <c r="CKJ9" s="201"/>
      <c r="CKK9" s="201"/>
      <c r="CKL9" s="201"/>
      <c r="CKM9" s="201"/>
      <c r="CKN9" s="201"/>
      <c r="CKO9" s="201"/>
      <c r="CKP9" s="201"/>
      <c r="CKQ9" s="201"/>
      <c r="CKR9" s="201"/>
      <c r="CKS9" s="201"/>
      <c r="CKT9" s="201"/>
      <c r="CKU9" s="201"/>
      <c r="CKV9" s="201"/>
      <c r="CKW9" s="201"/>
      <c r="CKX9" s="201"/>
      <c r="CKY9" s="201"/>
      <c r="CKZ9" s="201"/>
      <c r="CLA9" s="201"/>
      <c r="CLB9" s="201"/>
      <c r="CLC9" s="201"/>
      <c r="CLD9" s="201"/>
      <c r="CLE9" s="201"/>
      <c r="CLF9" s="201"/>
      <c r="CLG9" s="201"/>
      <c r="CLH9" s="201"/>
      <c r="CLI9" s="201"/>
      <c r="CLJ9" s="201"/>
      <c r="CLK9" s="201"/>
      <c r="CLL9" s="201"/>
      <c r="CLM9" s="201"/>
      <c r="CLN9" s="201"/>
      <c r="CLO9" s="201"/>
      <c r="CLP9" s="201"/>
      <c r="CLQ9" s="201"/>
      <c r="CLR9" s="201"/>
      <c r="CLS9" s="201"/>
      <c r="CLT9" s="201"/>
      <c r="CLU9" s="201"/>
      <c r="CLV9" s="201"/>
      <c r="CLW9" s="201"/>
      <c r="CLX9" s="201"/>
      <c r="CLY9" s="201"/>
      <c r="CLZ9" s="201"/>
      <c r="CMA9" s="201"/>
      <c r="CMB9" s="201"/>
      <c r="CMC9" s="201"/>
      <c r="CMD9" s="201"/>
      <c r="CME9" s="201"/>
      <c r="CMF9" s="201"/>
      <c r="CMG9" s="201"/>
      <c r="CMH9" s="201"/>
      <c r="CMI9" s="201"/>
      <c r="CMJ9" s="201"/>
      <c r="CMK9" s="201"/>
      <c r="CML9" s="201"/>
      <c r="CMM9" s="201"/>
      <c r="CMN9" s="201"/>
      <c r="CMO9" s="201"/>
      <c r="CMP9" s="201"/>
      <c r="CMQ9" s="201"/>
      <c r="CMR9" s="201"/>
      <c r="CMS9" s="201"/>
      <c r="CMT9" s="201"/>
      <c r="CMU9" s="201"/>
      <c r="CMV9" s="201"/>
      <c r="CMW9" s="201"/>
      <c r="CMX9" s="201"/>
      <c r="CMY9" s="201"/>
      <c r="CMZ9" s="201"/>
      <c r="CNA9" s="201"/>
      <c r="CNB9" s="201"/>
      <c r="CNC9" s="201"/>
      <c r="CND9" s="201"/>
      <c r="CNE9" s="201"/>
      <c r="CNF9" s="201"/>
      <c r="CNG9" s="201"/>
      <c r="CNH9" s="201"/>
      <c r="CNI9" s="201"/>
      <c r="CNJ9" s="201"/>
      <c r="CNK9" s="201"/>
      <c r="CNL9" s="201"/>
      <c r="CNM9" s="201"/>
      <c r="CNN9" s="201"/>
      <c r="CNO9" s="201"/>
      <c r="CNP9" s="201"/>
      <c r="CNQ9" s="201"/>
      <c r="CNR9" s="201"/>
      <c r="CNS9" s="201"/>
      <c r="CNT9" s="201"/>
      <c r="CNU9" s="201"/>
      <c r="CNV9" s="201"/>
      <c r="CNW9" s="201"/>
      <c r="CNX9" s="201"/>
      <c r="CNY9" s="201"/>
      <c r="CNZ9" s="201"/>
      <c r="COA9" s="201"/>
      <c r="COB9" s="201"/>
      <c r="COC9" s="201"/>
      <c r="COD9" s="201"/>
      <c r="COE9" s="201"/>
      <c r="COF9" s="201"/>
      <c r="COG9" s="201"/>
      <c r="COH9" s="201"/>
      <c r="COI9" s="201"/>
      <c r="COJ9" s="201"/>
      <c r="COK9" s="201"/>
      <c r="COL9" s="201"/>
      <c r="COM9" s="201"/>
      <c r="CON9" s="201"/>
      <c r="COO9" s="201"/>
      <c r="COP9" s="201"/>
      <c r="COQ9" s="201"/>
      <c r="COR9" s="201"/>
      <c r="COS9" s="201"/>
      <c r="COT9" s="201"/>
      <c r="COU9" s="201"/>
      <c r="COV9" s="201"/>
      <c r="COW9" s="201"/>
      <c r="COX9" s="201"/>
      <c r="COY9" s="201"/>
      <c r="COZ9" s="201"/>
      <c r="CPA9" s="201"/>
      <c r="CPB9" s="201"/>
      <c r="CPC9" s="201"/>
      <c r="CPD9" s="201"/>
      <c r="CPE9" s="201"/>
      <c r="CPF9" s="201"/>
      <c r="CPG9" s="201"/>
      <c r="CPH9" s="201"/>
      <c r="CPI9" s="201"/>
      <c r="CPJ9" s="201"/>
      <c r="CPK9" s="201"/>
      <c r="CPL9" s="201"/>
      <c r="CPM9" s="201"/>
      <c r="CPN9" s="201"/>
      <c r="CPO9" s="201"/>
      <c r="CPP9" s="201"/>
      <c r="CPQ9" s="201"/>
      <c r="CPR9" s="201"/>
      <c r="CPS9" s="201"/>
      <c r="CPT9" s="201"/>
      <c r="CPU9" s="201"/>
      <c r="CPV9" s="201"/>
      <c r="CPW9" s="201"/>
      <c r="CPX9" s="201"/>
      <c r="CPY9" s="201"/>
      <c r="CPZ9" s="201"/>
      <c r="CQA9" s="201"/>
      <c r="CQB9" s="201"/>
      <c r="CQC9" s="201"/>
      <c r="CQD9" s="201"/>
      <c r="CQE9" s="201"/>
      <c r="CQF9" s="201"/>
      <c r="CQG9" s="201"/>
      <c r="CQH9" s="201"/>
      <c r="CQI9" s="201"/>
      <c r="CQJ9" s="201"/>
      <c r="CQK9" s="201"/>
      <c r="CQL9" s="201"/>
      <c r="CQM9" s="201"/>
      <c r="CQN9" s="201"/>
      <c r="CQO9" s="201"/>
      <c r="CQP9" s="201"/>
      <c r="CQQ9" s="201"/>
      <c r="CQR9" s="201"/>
      <c r="CQS9" s="201"/>
      <c r="CQT9" s="201"/>
      <c r="CQU9" s="201"/>
      <c r="CQV9" s="201"/>
      <c r="CQW9" s="201"/>
      <c r="CQX9" s="201"/>
      <c r="CQY9" s="201"/>
      <c r="CQZ9" s="201"/>
      <c r="CRA9" s="201"/>
      <c r="CRB9" s="201"/>
      <c r="CRC9" s="201"/>
      <c r="CRD9" s="201"/>
      <c r="CRE9" s="201"/>
      <c r="CRF9" s="201"/>
      <c r="CRG9" s="201"/>
      <c r="CRH9" s="201"/>
      <c r="CRI9" s="201"/>
      <c r="CRJ9" s="201"/>
      <c r="CRK9" s="201"/>
      <c r="CRL9" s="201"/>
      <c r="CRM9" s="201"/>
      <c r="CRN9" s="201"/>
      <c r="CRO9" s="201"/>
      <c r="CRP9" s="201"/>
      <c r="CRQ9" s="201"/>
      <c r="CRR9" s="201"/>
      <c r="CRS9" s="201"/>
      <c r="CRT9" s="201"/>
      <c r="CRU9" s="201"/>
      <c r="CRV9" s="201"/>
      <c r="CRW9" s="201"/>
      <c r="CRX9" s="201"/>
      <c r="CRY9" s="201"/>
      <c r="CRZ9" s="201"/>
      <c r="CSA9" s="201"/>
      <c r="CSB9" s="201"/>
      <c r="CSC9" s="201"/>
      <c r="CSD9" s="201"/>
      <c r="CSE9" s="201"/>
      <c r="CSF9" s="201"/>
      <c r="CSG9" s="201"/>
      <c r="CSH9" s="201"/>
      <c r="CSI9" s="201"/>
      <c r="CSJ9" s="201"/>
      <c r="CSK9" s="201"/>
      <c r="CSL9" s="201"/>
      <c r="CSM9" s="201"/>
      <c r="CSN9" s="201"/>
      <c r="CSO9" s="201"/>
      <c r="CSP9" s="201"/>
      <c r="CSQ9" s="201"/>
      <c r="CSR9" s="201"/>
      <c r="CSS9" s="201"/>
      <c r="CST9" s="201"/>
      <c r="CSU9" s="201"/>
      <c r="CSV9" s="201"/>
      <c r="CSW9" s="201"/>
      <c r="CSX9" s="201"/>
      <c r="CSY9" s="201"/>
      <c r="CSZ9" s="201"/>
      <c r="CTA9" s="201"/>
      <c r="CTB9" s="201"/>
      <c r="CTC9" s="201"/>
      <c r="CTD9" s="201"/>
      <c r="CTE9" s="201"/>
      <c r="CTF9" s="201"/>
      <c r="CTG9" s="201"/>
      <c r="CTH9" s="201"/>
      <c r="CTI9" s="201"/>
      <c r="CTJ9" s="201"/>
      <c r="CTK9" s="201"/>
      <c r="CTL9" s="201"/>
      <c r="CTM9" s="201"/>
      <c r="CTN9" s="201"/>
      <c r="CTO9" s="201"/>
      <c r="CTP9" s="201"/>
      <c r="CTQ9" s="201"/>
      <c r="CTR9" s="201"/>
      <c r="CTS9" s="201"/>
      <c r="CTT9" s="201"/>
      <c r="CTU9" s="201"/>
      <c r="CTV9" s="201"/>
      <c r="CTW9" s="201"/>
      <c r="CTX9" s="201"/>
      <c r="CTY9" s="201"/>
      <c r="CTZ9" s="201"/>
      <c r="CUA9" s="201"/>
      <c r="CUB9" s="201"/>
      <c r="CUC9" s="201"/>
      <c r="CUD9" s="201"/>
      <c r="CUE9" s="201"/>
      <c r="CUF9" s="201"/>
      <c r="CUG9" s="201"/>
      <c r="CUH9" s="201"/>
      <c r="CUI9" s="201"/>
      <c r="CUJ9" s="201"/>
      <c r="CUK9" s="201"/>
      <c r="CUL9" s="201"/>
      <c r="CUM9" s="201"/>
      <c r="CUN9" s="201"/>
      <c r="CUO9" s="201"/>
      <c r="CUP9" s="201"/>
      <c r="CUQ9" s="201"/>
      <c r="CUR9" s="201"/>
      <c r="CUS9" s="201"/>
      <c r="CUT9" s="201"/>
      <c r="CUU9" s="201"/>
      <c r="CUV9" s="201"/>
      <c r="CUW9" s="201"/>
      <c r="CUX9" s="201"/>
      <c r="CUY9" s="201"/>
      <c r="CUZ9" s="201"/>
      <c r="CVA9" s="201"/>
      <c r="CVB9" s="201"/>
      <c r="CVC9" s="201"/>
      <c r="CVD9" s="201"/>
      <c r="CVE9" s="201"/>
      <c r="CVF9" s="201"/>
      <c r="CVG9" s="201"/>
      <c r="CVH9" s="201"/>
      <c r="CVI9" s="201"/>
      <c r="CVJ9" s="201"/>
      <c r="CVK9" s="201"/>
      <c r="CVL9" s="201"/>
      <c r="CVM9" s="201"/>
      <c r="CVN9" s="201"/>
      <c r="CVO9" s="201"/>
      <c r="CVP9" s="201"/>
      <c r="CVQ9" s="201"/>
      <c r="CVR9" s="201"/>
      <c r="CVS9" s="201"/>
      <c r="CVT9" s="201"/>
      <c r="CVU9" s="201"/>
      <c r="CVV9" s="201"/>
      <c r="CVW9" s="201"/>
      <c r="CVX9" s="201"/>
      <c r="CVY9" s="201"/>
      <c r="CVZ9" s="201"/>
      <c r="CWA9" s="201"/>
      <c r="CWB9" s="201"/>
      <c r="CWC9" s="201"/>
      <c r="CWD9" s="201"/>
      <c r="CWE9" s="201"/>
      <c r="CWF9" s="201"/>
      <c r="CWG9" s="201"/>
      <c r="CWH9" s="201"/>
      <c r="CWI9" s="201"/>
      <c r="CWJ9" s="201"/>
      <c r="CWK9" s="201"/>
      <c r="CWL9" s="201"/>
      <c r="CWM9" s="201"/>
      <c r="CWN9" s="201"/>
      <c r="CWO9" s="201"/>
      <c r="CWP9" s="201"/>
      <c r="CWQ9" s="201"/>
      <c r="CWR9" s="201"/>
      <c r="CWS9" s="201"/>
      <c r="CWT9" s="201"/>
      <c r="CWU9" s="201"/>
      <c r="CWV9" s="201"/>
      <c r="CWW9" s="201"/>
      <c r="CWX9" s="201"/>
      <c r="CWY9" s="201"/>
      <c r="CWZ9" s="201"/>
      <c r="CXA9" s="201"/>
      <c r="CXB9" s="201"/>
      <c r="CXC9" s="201"/>
      <c r="CXD9" s="201"/>
      <c r="CXE9" s="201"/>
      <c r="CXF9" s="201"/>
      <c r="CXG9" s="201"/>
      <c r="CXH9" s="201"/>
      <c r="CXI9" s="201"/>
      <c r="CXJ9" s="201"/>
      <c r="CXK9" s="201"/>
      <c r="CXL9" s="201"/>
      <c r="CXM9" s="201"/>
      <c r="CXN9" s="201"/>
      <c r="CXO9" s="201"/>
      <c r="CXP9" s="201"/>
      <c r="CXQ9" s="201"/>
      <c r="CXR9" s="201"/>
      <c r="CXS9" s="201"/>
      <c r="CXT9" s="201"/>
      <c r="CXU9" s="201"/>
      <c r="CXV9" s="201"/>
      <c r="CXW9" s="201"/>
      <c r="CXX9" s="201"/>
      <c r="CXY9" s="201"/>
      <c r="CXZ9" s="201"/>
      <c r="CYA9" s="201"/>
      <c r="CYB9" s="201"/>
      <c r="CYC9" s="201"/>
      <c r="CYD9" s="201"/>
      <c r="CYE9" s="201"/>
      <c r="CYF9" s="201"/>
      <c r="CYG9" s="201"/>
      <c r="CYH9" s="201"/>
      <c r="CYI9" s="201"/>
      <c r="CYJ9" s="201"/>
      <c r="CYK9" s="201"/>
      <c r="CYL9" s="201"/>
      <c r="CYM9" s="201"/>
      <c r="CYN9" s="201"/>
      <c r="CYO9" s="201"/>
      <c r="CYP9" s="201"/>
      <c r="CYQ9" s="201"/>
      <c r="CYR9" s="201"/>
      <c r="CYS9" s="201"/>
      <c r="CYT9" s="201"/>
      <c r="CYU9" s="201"/>
      <c r="CYV9" s="201"/>
      <c r="CYW9" s="201"/>
      <c r="CYX9" s="201"/>
      <c r="CYY9" s="201"/>
      <c r="CYZ9" s="201"/>
      <c r="CZA9" s="201"/>
      <c r="CZB9" s="201"/>
      <c r="CZC9" s="201"/>
      <c r="CZD9" s="201"/>
      <c r="CZE9" s="201"/>
      <c r="CZF9" s="201"/>
      <c r="CZG9" s="201"/>
      <c r="CZH9" s="201"/>
      <c r="CZI9" s="201"/>
      <c r="CZJ9" s="201"/>
      <c r="CZK9" s="201"/>
      <c r="CZL9" s="201"/>
      <c r="CZM9" s="201"/>
      <c r="CZN9" s="201"/>
      <c r="CZO9" s="201"/>
      <c r="CZP9" s="201"/>
      <c r="CZQ9" s="201"/>
      <c r="CZR9" s="201"/>
      <c r="CZS9" s="201"/>
      <c r="CZT9" s="201"/>
      <c r="CZU9" s="201"/>
      <c r="CZV9" s="201"/>
      <c r="CZW9" s="201"/>
      <c r="CZX9" s="201"/>
      <c r="CZY9" s="201"/>
      <c r="CZZ9" s="201"/>
      <c r="DAA9" s="201"/>
      <c r="DAB9" s="201"/>
      <c r="DAC9" s="201"/>
      <c r="DAD9" s="201"/>
      <c r="DAE9" s="201"/>
      <c r="DAF9" s="201"/>
      <c r="DAG9" s="201"/>
      <c r="DAH9" s="201"/>
      <c r="DAI9" s="201"/>
      <c r="DAJ9" s="201"/>
      <c r="DAK9" s="201"/>
      <c r="DAL9" s="201"/>
      <c r="DAM9" s="201"/>
      <c r="DAN9" s="201"/>
      <c r="DAO9" s="201"/>
      <c r="DAP9" s="201"/>
      <c r="DAQ9" s="201"/>
      <c r="DAR9" s="201"/>
      <c r="DAS9" s="201"/>
      <c r="DAT9" s="201"/>
      <c r="DAU9" s="201"/>
      <c r="DAV9" s="201"/>
      <c r="DAW9" s="201"/>
      <c r="DAX9" s="201"/>
      <c r="DAY9" s="201"/>
      <c r="DAZ9" s="201"/>
      <c r="DBA9" s="201"/>
      <c r="DBB9" s="201"/>
      <c r="DBC9" s="201"/>
      <c r="DBD9" s="201"/>
      <c r="DBE9" s="201"/>
      <c r="DBF9" s="201"/>
      <c r="DBG9" s="201"/>
      <c r="DBH9" s="201"/>
      <c r="DBI9" s="201"/>
      <c r="DBJ9" s="201"/>
      <c r="DBK9" s="201"/>
      <c r="DBL9" s="201"/>
      <c r="DBM9" s="201"/>
      <c r="DBN9" s="201"/>
      <c r="DBO9" s="201"/>
      <c r="DBP9" s="201"/>
      <c r="DBQ9" s="201"/>
      <c r="DBR9" s="201"/>
      <c r="DBS9" s="201"/>
      <c r="DBT9" s="201"/>
      <c r="DBU9" s="201"/>
      <c r="DBV9" s="201"/>
      <c r="DBW9" s="201"/>
      <c r="DBX9" s="201"/>
      <c r="DBY9" s="201"/>
      <c r="DBZ9" s="201"/>
      <c r="DCA9" s="201"/>
      <c r="DCB9" s="201"/>
      <c r="DCC9" s="201"/>
      <c r="DCD9" s="201"/>
      <c r="DCE9" s="201"/>
      <c r="DCF9" s="201"/>
      <c r="DCG9" s="201"/>
      <c r="DCH9" s="201"/>
      <c r="DCI9" s="201"/>
      <c r="DCJ9" s="201"/>
      <c r="DCK9" s="201"/>
      <c r="DCL9" s="201"/>
      <c r="DCM9" s="201"/>
      <c r="DCN9" s="201"/>
      <c r="DCO9" s="201"/>
      <c r="DCP9" s="201"/>
      <c r="DCQ9" s="201"/>
      <c r="DCR9" s="201"/>
      <c r="DCS9" s="201"/>
      <c r="DCT9" s="201"/>
      <c r="DCU9" s="201"/>
      <c r="DCV9" s="201"/>
      <c r="DCW9" s="201"/>
      <c r="DCX9" s="201"/>
      <c r="DCY9" s="201"/>
      <c r="DCZ9" s="201"/>
      <c r="DDA9" s="201"/>
      <c r="DDB9" s="201"/>
      <c r="DDC9" s="201"/>
      <c r="DDD9" s="201"/>
      <c r="DDE9" s="201"/>
      <c r="DDF9" s="201"/>
      <c r="DDG9" s="201"/>
      <c r="DDH9" s="201"/>
      <c r="DDI9" s="201"/>
      <c r="DDJ9" s="201"/>
      <c r="DDK9" s="201"/>
      <c r="DDL9" s="201"/>
      <c r="DDM9" s="201"/>
      <c r="DDN9" s="201"/>
      <c r="DDO9" s="201"/>
      <c r="DDP9" s="201"/>
      <c r="DDQ9" s="201"/>
      <c r="DDR9" s="201"/>
      <c r="DDS9" s="201"/>
      <c r="DDT9" s="201"/>
      <c r="DDU9" s="201"/>
      <c r="DDV9" s="201"/>
      <c r="DDW9" s="201"/>
      <c r="DDX9" s="201"/>
      <c r="DDY9" s="201"/>
      <c r="DDZ9" s="201"/>
      <c r="DEA9" s="201"/>
      <c r="DEB9" s="201"/>
      <c r="DEC9" s="201"/>
      <c r="DED9" s="201"/>
      <c r="DEE9" s="201"/>
      <c r="DEF9" s="201"/>
      <c r="DEG9" s="201"/>
      <c r="DEH9" s="201"/>
      <c r="DEI9" s="201"/>
      <c r="DEJ9" s="201"/>
      <c r="DEK9" s="201"/>
      <c r="DEL9" s="201"/>
      <c r="DEM9" s="201"/>
      <c r="DEN9" s="201"/>
      <c r="DEO9" s="201"/>
      <c r="DEP9" s="201"/>
      <c r="DEQ9" s="201"/>
      <c r="DER9" s="201"/>
      <c r="DES9" s="201"/>
      <c r="DET9" s="201"/>
      <c r="DEU9" s="201"/>
      <c r="DEV9" s="201"/>
      <c r="DEW9" s="201"/>
      <c r="DEX9" s="201"/>
      <c r="DEY9" s="201"/>
      <c r="DEZ9" s="201"/>
      <c r="DFA9" s="201"/>
      <c r="DFB9" s="201"/>
      <c r="DFC9" s="201"/>
      <c r="DFD9" s="201"/>
      <c r="DFE9" s="201"/>
      <c r="DFF9" s="201"/>
      <c r="DFG9" s="201"/>
      <c r="DFH9" s="201"/>
      <c r="DFI9" s="201"/>
      <c r="DFJ9" s="201"/>
      <c r="DFK9" s="201"/>
      <c r="DFL9" s="201"/>
      <c r="DFM9" s="201"/>
      <c r="DFN9" s="201"/>
      <c r="DFO9" s="201"/>
      <c r="DFP9" s="201"/>
      <c r="DFQ9" s="201"/>
      <c r="DFR9" s="201"/>
      <c r="DFS9" s="201"/>
      <c r="DFT9" s="201"/>
      <c r="DFU9" s="201"/>
      <c r="DFV9" s="201"/>
      <c r="DFW9" s="201"/>
      <c r="DFX9" s="201"/>
      <c r="DFY9" s="201"/>
      <c r="DFZ9" s="201"/>
      <c r="DGA9" s="201"/>
      <c r="DGB9" s="201"/>
      <c r="DGC9" s="201"/>
      <c r="DGD9" s="201"/>
      <c r="DGE9" s="201"/>
      <c r="DGF9" s="201"/>
      <c r="DGG9" s="201"/>
      <c r="DGH9" s="201"/>
      <c r="DGI9" s="201"/>
      <c r="DGJ9" s="201"/>
      <c r="DGK9" s="201"/>
      <c r="DGL9" s="201"/>
      <c r="DGM9" s="201"/>
      <c r="DGN9" s="201"/>
      <c r="DGO9" s="201"/>
      <c r="DGP9" s="201"/>
      <c r="DGQ9" s="201"/>
      <c r="DGR9" s="201"/>
      <c r="DGS9" s="201"/>
      <c r="DGT9" s="201"/>
      <c r="DGU9" s="201"/>
      <c r="DGV9" s="201"/>
      <c r="DGW9" s="201"/>
      <c r="DGX9" s="201"/>
      <c r="DGY9" s="201"/>
      <c r="DGZ9" s="201"/>
      <c r="DHA9" s="201"/>
      <c r="DHB9" s="201"/>
      <c r="DHC9" s="201"/>
      <c r="DHD9" s="201"/>
      <c r="DHE9" s="201"/>
      <c r="DHF9" s="201"/>
      <c r="DHG9" s="201"/>
      <c r="DHH9" s="201"/>
      <c r="DHI9" s="201"/>
      <c r="DHJ9" s="201"/>
      <c r="DHK9" s="201"/>
      <c r="DHL9" s="201"/>
      <c r="DHM9" s="201"/>
      <c r="DHN9" s="201"/>
      <c r="DHO9" s="201"/>
      <c r="DHP9" s="201"/>
      <c r="DHQ9" s="201"/>
      <c r="DHR9" s="201"/>
      <c r="DHS9" s="201"/>
      <c r="DHT9" s="201"/>
      <c r="DHU9" s="201"/>
      <c r="DHV9" s="201"/>
      <c r="DHW9" s="201"/>
      <c r="DHX9" s="201"/>
      <c r="DHY9" s="201"/>
      <c r="DHZ9" s="201"/>
      <c r="DIA9" s="201"/>
      <c r="DIB9" s="201"/>
      <c r="DIC9" s="201"/>
      <c r="DID9" s="201"/>
      <c r="DIE9" s="201"/>
      <c r="DIF9" s="201"/>
      <c r="DIG9" s="201"/>
      <c r="DIH9" s="201"/>
      <c r="DII9" s="201"/>
      <c r="DIJ9" s="201"/>
      <c r="DIK9" s="201"/>
      <c r="DIL9" s="201"/>
      <c r="DIM9" s="201"/>
      <c r="DIN9" s="201"/>
      <c r="DIO9" s="201"/>
      <c r="DIP9" s="201"/>
      <c r="DIQ9" s="201"/>
      <c r="DIR9" s="201"/>
      <c r="DIS9" s="201"/>
      <c r="DIT9" s="201"/>
      <c r="DIU9" s="201"/>
      <c r="DIV9" s="201"/>
      <c r="DIW9" s="201"/>
      <c r="DIX9" s="201"/>
      <c r="DIY9" s="201"/>
      <c r="DIZ9" s="201"/>
      <c r="DJA9" s="201"/>
      <c r="DJB9" s="201"/>
      <c r="DJC9" s="201"/>
      <c r="DJD9" s="201"/>
      <c r="DJE9" s="201"/>
      <c r="DJF9" s="201"/>
      <c r="DJG9" s="201"/>
      <c r="DJH9" s="201"/>
      <c r="DJI9" s="201"/>
      <c r="DJJ9" s="201"/>
      <c r="DJK9" s="201"/>
      <c r="DJL9" s="201"/>
      <c r="DJM9" s="201"/>
      <c r="DJN9" s="201"/>
      <c r="DJO9" s="201"/>
      <c r="DJP9" s="201"/>
      <c r="DJQ9" s="201"/>
      <c r="DJR9" s="201"/>
      <c r="DJS9" s="201"/>
      <c r="DJT9" s="201"/>
      <c r="DJU9" s="201"/>
      <c r="DJV9" s="201"/>
      <c r="DJW9" s="201"/>
      <c r="DJX9" s="201"/>
      <c r="DJY9" s="201"/>
      <c r="DJZ9" s="201"/>
      <c r="DKA9" s="201"/>
      <c r="DKB9" s="201"/>
      <c r="DKC9" s="201"/>
      <c r="DKD9" s="201"/>
      <c r="DKE9" s="201"/>
      <c r="DKF9" s="201"/>
      <c r="DKG9" s="201"/>
      <c r="DKH9" s="201"/>
      <c r="DKI9" s="201"/>
      <c r="DKJ9" s="201"/>
      <c r="DKK9" s="201"/>
      <c r="DKL9" s="201"/>
      <c r="DKM9" s="201"/>
      <c r="DKN9" s="201"/>
      <c r="DKO9" s="201"/>
      <c r="DKP9" s="201"/>
      <c r="DKQ9" s="201"/>
      <c r="DKR9" s="201"/>
      <c r="DKS9" s="201"/>
      <c r="DKT9" s="201"/>
      <c r="DKU9" s="201"/>
      <c r="DKV9" s="201"/>
      <c r="DKW9" s="201"/>
      <c r="DKX9" s="201"/>
      <c r="DKY9" s="201"/>
      <c r="DKZ9" s="201"/>
      <c r="DLA9" s="201"/>
      <c r="DLB9" s="201"/>
      <c r="DLC9" s="201"/>
      <c r="DLD9" s="201"/>
      <c r="DLE9" s="201"/>
      <c r="DLF9" s="201"/>
      <c r="DLG9" s="201"/>
      <c r="DLH9" s="201"/>
      <c r="DLI9" s="201"/>
      <c r="DLJ9" s="201"/>
      <c r="DLK9" s="201"/>
      <c r="DLL9" s="201"/>
      <c r="DLM9" s="201"/>
      <c r="DLN9" s="201"/>
      <c r="DLO9" s="201"/>
      <c r="DLP9" s="201"/>
      <c r="DLQ9" s="201"/>
      <c r="DLR9" s="201"/>
      <c r="DLS9" s="201"/>
      <c r="DLT9" s="201"/>
      <c r="DLU9" s="201"/>
      <c r="DLV9" s="201"/>
      <c r="DLW9" s="201"/>
      <c r="DLX9" s="201"/>
      <c r="DLY9" s="201"/>
      <c r="DLZ9" s="201"/>
      <c r="DMA9" s="201"/>
      <c r="DMB9" s="201"/>
      <c r="DMC9" s="201"/>
      <c r="DMD9" s="201"/>
      <c r="DME9" s="201"/>
      <c r="DMF9" s="201"/>
      <c r="DMG9" s="201"/>
      <c r="DMH9" s="201"/>
      <c r="DMI9" s="201"/>
      <c r="DMJ9" s="201"/>
      <c r="DMK9" s="201"/>
      <c r="DML9" s="201"/>
      <c r="DMM9" s="201"/>
      <c r="DMN9" s="201"/>
      <c r="DMO9" s="201"/>
      <c r="DMP9" s="201"/>
      <c r="DMQ9" s="201"/>
      <c r="DMR9" s="201"/>
      <c r="DMS9" s="201"/>
      <c r="DMT9" s="201"/>
      <c r="DMU9" s="201"/>
      <c r="DMV9" s="201"/>
      <c r="DMW9" s="201"/>
      <c r="DMX9" s="201"/>
      <c r="DMY9" s="201"/>
      <c r="DMZ9" s="201"/>
      <c r="DNA9" s="201"/>
      <c r="DNB9" s="201"/>
      <c r="DNC9" s="201"/>
      <c r="DND9" s="201"/>
      <c r="DNE9" s="201"/>
      <c r="DNF9" s="201"/>
      <c r="DNG9" s="201"/>
      <c r="DNH9" s="201"/>
      <c r="DNI9" s="201"/>
      <c r="DNJ9" s="201"/>
      <c r="DNK9" s="201"/>
      <c r="DNL9" s="201"/>
      <c r="DNM9" s="201"/>
      <c r="DNN9" s="201"/>
      <c r="DNO9" s="201"/>
      <c r="DNP9" s="201"/>
      <c r="DNQ9" s="201"/>
      <c r="DNR9" s="201"/>
      <c r="DNS9" s="201"/>
      <c r="DNT9" s="201"/>
      <c r="DNU9" s="201"/>
      <c r="DNV9" s="201"/>
      <c r="DNW9" s="201"/>
      <c r="DNX9" s="201"/>
      <c r="DNY9" s="201"/>
      <c r="DNZ9" s="201"/>
      <c r="DOA9" s="201"/>
      <c r="DOB9" s="201"/>
      <c r="DOC9" s="201"/>
      <c r="DOD9" s="201"/>
      <c r="DOE9" s="201"/>
      <c r="DOF9" s="201"/>
      <c r="DOG9" s="201"/>
      <c r="DOH9" s="201"/>
      <c r="DOI9" s="201"/>
      <c r="DOJ9" s="201"/>
      <c r="DOK9" s="201"/>
      <c r="DOL9" s="201"/>
      <c r="DOM9" s="201"/>
      <c r="DON9" s="201"/>
      <c r="DOO9" s="201"/>
      <c r="DOP9" s="201"/>
      <c r="DOQ9" s="201"/>
      <c r="DOR9" s="201"/>
      <c r="DOS9" s="201"/>
      <c r="DOT9" s="201"/>
      <c r="DOU9" s="201"/>
      <c r="DOV9" s="201"/>
      <c r="DOW9" s="201"/>
      <c r="DOX9" s="201"/>
      <c r="DOY9" s="201"/>
      <c r="DOZ9" s="201"/>
      <c r="DPA9" s="201"/>
      <c r="DPB9" s="201"/>
      <c r="DPC9" s="201"/>
      <c r="DPD9" s="201"/>
      <c r="DPE9" s="201"/>
      <c r="DPF9" s="201"/>
      <c r="DPG9" s="201"/>
      <c r="DPH9" s="201"/>
      <c r="DPI9" s="201"/>
      <c r="DPJ9" s="201"/>
      <c r="DPK9" s="201"/>
      <c r="DPL9" s="201"/>
      <c r="DPM9" s="201"/>
      <c r="DPN9" s="201"/>
      <c r="DPO9" s="201"/>
      <c r="DPP9" s="201"/>
      <c r="DPQ9" s="201"/>
      <c r="DPR9" s="201"/>
      <c r="DPS9" s="201"/>
      <c r="DPT9" s="201"/>
      <c r="DPU9" s="201"/>
      <c r="DPV9" s="201"/>
      <c r="DPW9" s="201"/>
      <c r="DPX9" s="201"/>
      <c r="DPY9" s="201"/>
      <c r="DPZ9" s="201"/>
      <c r="DQA9" s="201"/>
      <c r="DQB9" s="201"/>
      <c r="DQC9" s="201"/>
      <c r="DQD9" s="201"/>
      <c r="DQE9" s="201"/>
      <c r="DQF9" s="201"/>
      <c r="DQG9" s="201"/>
      <c r="DQH9" s="201"/>
      <c r="DQI9" s="201"/>
      <c r="DQJ9" s="201"/>
      <c r="DQK9" s="201"/>
      <c r="DQL9" s="201"/>
      <c r="DQM9" s="201"/>
      <c r="DQN9" s="201"/>
      <c r="DQO9" s="201"/>
      <c r="DQP9" s="201"/>
      <c r="DQQ9" s="201"/>
      <c r="DQR9" s="201"/>
      <c r="DQS9" s="201"/>
      <c r="DQT9" s="201"/>
      <c r="DQU9" s="201"/>
      <c r="DQV9" s="201"/>
      <c r="DQW9" s="201"/>
      <c r="DQX9" s="201"/>
      <c r="DQY9" s="201"/>
      <c r="DQZ9" s="201"/>
      <c r="DRA9" s="201"/>
      <c r="DRB9" s="201"/>
      <c r="DRC9" s="201"/>
      <c r="DRD9" s="201"/>
      <c r="DRE9" s="201"/>
      <c r="DRF9" s="201"/>
      <c r="DRG9" s="201"/>
      <c r="DRH9" s="201"/>
      <c r="DRI9" s="201"/>
      <c r="DRJ9" s="201"/>
      <c r="DRK9" s="201"/>
      <c r="DRL9" s="201"/>
      <c r="DRM9" s="201"/>
      <c r="DRN9" s="201"/>
      <c r="DRO9" s="201"/>
      <c r="DRP9" s="201"/>
      <c r="DRQ9" s="201"/>
      <c r="DRR9" s="201"/>
      <c r="DRS9" s="201"/>
      <c r="DRT9" s="201"/>
      <c r="DRU9" s="201"/>
      <c r="DRV9" s="201"/>
      <c r="DRW9" s="201"/>
      <c r="DRX9" s="201"/>
      <c r="DRY9" s="201"/>
      <c r="DRZ9" s="201"/>
      <c r="DSA9" s="201"/>
      <c r="DSB9" s="201"/>
      <c r="DSC9" s="201"/>
      <c r="DSD9" s="201"/>
      <c r="DSE9" s="201"/>
      <c r="DSF9" s="201"/>
      <c r="DSG9" s="201"/>
      <c r="DSH9" s="201"/>
      <c r="DSI9" s="201"/>
      <c r="DSJ9" s="201"/>
      <c r="DSK9" s="201"/>
      <c r="DSL9" s="201"/>
      <c r="DSM9" s="201"/>
      <c r="DSN9" s="201"/>
      <c r="DSO9" s="201"/>
      <c r="DSP9" s="201"/>
      <c r="DSQ9" s="201"/>
      <c r="DSR9" s="201"/>
      <c r="DSS9" s="201"/>
      <c r="DST9" s="201"/>
      <c r="DSU9" s="201"/>
      <c r="DSV9" s="201"/>
      <c r="DSW9" s="201"/>
      <c r="DSX9" s="201"/>
      <c r="DSY9" s="201"/>
      <c r="DSZ9" s="201"/>
      <c r="DTA9" s="201"/>
      <c r="DTB9" s="201"/>
      <c r="DTC9" s="201"/>
      <c r="DTD9" s="201"/>
      <c r="DTE9" s="201"/>
      <c r="DTF9" s="201"/>
      <c r="DTG9" s="201"/>
      <c r="DTH9" s="201"/>
      <c r="DTI9" s="201"/>
      <c r="DTJ9" s="201"/>
      <c r="DTK9" s="201"/>
      <c r="DTL9" s="201"/>
      <c r="DTM9" s="201"/>
      <c r="DTN9" s="201"/>
      <c r="DTO9" s="201"/>
      <c r="DTP9" s="201"/>
      <c r="DTQ9" s="201"/>
      <c r="DTR9" s="201"/>
      <c r="DTS9" s="201"/>
      <c r="DTT9" s="201"/>
      <c r="DTU9" s="201"/>
      <c r="DTV9" s="201"/>
      <c r="DTW9" s="201"/>
      <c r="DTX9" s="201"/>
      <c r="DTY9" s="201"/>
      <c r="DTZ9" s="201"/>
      <c r="DUA9" s="201"/>
      <c r="DUB9" s="201"/>
      <c r="DUC9" s="201"/>
      <c r="DUD9" s="201"/>
      <c r="DUE9" s="201"/>
      <c r="DUF9" s="201"/>
      <c r="DUG9" s="201"/>
      <c r="DUH9" s="201"/>
      <c r="DUI9" s="201"/>
      <c r="DUJ9" s="201"/>
      <c r="DUK9" s="201"/>
      <c r="DUL9" s="201"/>
      <c r="DUM9" s="201"/>
      <c r="DUN9" s="201"/>
      <c r="DUO9" s="201"/>
      <c r="DUP9" s="201"/>
      <c r="DUQ9" s="201"/>
      <c r="DUR9" s="201"/>
      <c r="DUS9" s="201"/>
      <c r="DUT9" s="201"/>
      <c r="DUU9" s="201"/>
      <c r="DUV9" s="201"/>
      <c r="DUW9" s="201"/>
      <c r="DUX9" s="201"/>
      <c r="DUY9" s="201"/>
      <c r="DUZ9" s="201"/>
      <c r="DVA9" s="201"/>
      <c r="DVB9" s="201"/>
      <c r="DVC9" s="201"/>
      <c r="DVD9" s="201"/>
      <c r="DVE9" s="201"/>
      <c r="DVF9" s="201"/>
      <c r="DVG9" s="201"/>
      <c r="DVH9" s="201"/>
      <c r="DVI9" s="201"/>
      <c r="DVJ9" s="201"/>
      <c r="DVK9" s="201"/>
      <c r="DVL9" s="201"/>
      <c r="DVM9" s="201"/>
      <c r="DVN9" s="201"/>
      <c r="DVO9" s="201"/>
      <c r="DVP9" s="201"/>
      <c r="DVQ9" s="201"/>
      <c r="DVR9" s="201"/>
      <c r="DVS9" s="201"/>
      <c r="DVT9" s="201"/>
      <c r="DVU9" s="201"/>
      <c r="DVV9" s="201"/>
      <c r="DVW9" s="201"/>
      <c r="DVX9" s="201"/>
      <c r="DVY9" s="201"/>
      <c r="DVZ9" s="201"/>
      <c r="DWA9" s="201"/>
      <c r="DWB9" s="201"/>
      <c r="DWC9" s="201"/>
      <c r="DWD9" s="201"/>
      <c r="DWE9" s="201"/>
      <c r="DWF9" s="201"/>
      <c r="DWG9" s="201"/>
      <c r="DWH9" s="201"/>
      <c r="DWI9" s="201"/>
      <c r="DWJ9" s="201"/>
      <c r="DWK9" s="201"/>
      <c r="DWL9" s="201"/>
      <c r="DWM9" s="201"/>
      <c r="DWN9" s="201"/>
      <c r="DWO9" s="201"/>
      <c r="DWP9" s="201"/>
      <c r="DWQ9" s="201"/>
      <c r="DWR9" s="201"/>
      <c r="DWS9" s="201"/>
      <c r="DWT9" s="201"/>
      <c r="DWU9" s="201"/>
      <c r="DWV9" s="201"/>
      <c r="DWW9" s="201"/>
      <c r="DWX9" s="201"/>
      <c r="DWY9" s="201"/>
      <c r="DWZ9" s="201"/>
      <c r="DXA9" s="201"/>
      <c r="DXB9" s="201"/>
      <c r="DXC9" s="201"/>
      <c r="DXD9" s="201"/>
      <c r="DXE9" s="201"/>
      <c r="DXF9" s="201"/>
      <c r="DXG9" s="201"/>
      <c r="DXH9" s="201"/>
      <c r="DXI9" s="201"/>
      <c r="DXJ9" s="201"/>
      <c r="DXK9" s="201"/>
      <c r="DXL9" s="201"/>
      <c r="DXM9" s="201"/>
      <c r="DXN9" s="201"/>
      <c r="DXO9" s="201"/>
      <c r="DXP9" s="201"/>
      <c r="DXQ9" s="201"/>
      <c r="DXR9" s="201"/>
      <c r="DXS9" s="201"/>
      <c r="DXT9" s="201"/>
      <c r="DXU9" s="201"/>
      <c r="DXV9" s="201"/>
      <c r="DXW9" s="201"/>
      <c r="DXX9" s="201"/>
      <c r="DXY9" s="201"/>
      <c r="DXZ9" s="201"/>
      <c r="DYA9" s="201"/>
      <c r="DYB9" s="201"/>
      <c r="DYC9" s="201"/>
      <c r="DYD9" s="201"/>
      <c r="DYE9" s="201"/>
      <c r="DYF9" s="201"/>
      <c r="DYG9" s="201"/>
      <c r="DYH9" s="201"/>
      <c r="DYI9" s="201"/>
      <c r="DYJ9" s="201"/>
      <c r="DYK9" s="201"/>
      <c r="DYL9" s="201"/>
      <c r="DYM9" s="201"/>
      <c r="DYN9" s="201"/>
      <c r="DYO9" s="201"/>
      <c r="DYP9" s="201"/>
      <c r="DYQ9" s="201"/>
      <c r="DYR9" s="201"/>
      <c r="DYS9" s="201"/>
      <c r="DYT9" s="201"/>
      <c r="DYU9" s="201"/>
      <c r="DYV9" s="201"/>
      <c r="DYW9" s="201"/>
      <c r="DYX9" s="201"/>
      <c r="DYY9" s="201"/>
      <c r="DYZ9" s="201"/>
      <c r="DZA9" s="201"/>
      <c r="DZB9" s="201"/>
      <c r="DZC9" s="201"/>
      <c r="DZD9" s="201"/>
      <c r="DZE9" s="201"/>
      <c r="DZF9" s="201"/>
      <c r="DZG9" s="201"/>
      <c r="DZH9" s="201"/>
      <c r="DZI9" s="201"/>
      <c r="DZJ9" s="201"/>
      <c r="DZK9" s="201"/>
      <c r="DZL9" s="201"/>
      <c r="DZM9" s="201"/>
      <c r="DZN9" s="201"/>
      <c r="DZO9" s="201"/>
      <c r="DZP9" s="201"/>
      <c r="DZQ9" s="201"/>
      <c r="DZR9" s="201"/>
      <c r="DZS9" s="201"/>
      <c r="DZT9" s="201"/>
      <c r="DZU9" s="201"/>
      <c r="DZV9" s="201"/>
      <c r="DZW9" s="201"/>
      <c r="DZX9" s="201"/>
      <c r="DZY9" s="201"/>
      <c r="DZZ9" s="201"/>
      <c r="EAA9" s="201"/>
      <c r="EAB9" s="201"/>
      <c r="EAC9" s="201"/>
      <c r="EAD9" s="201"/>
      <c r="EAE9" s="201"/>
      <c r="EAF9" s="201"/>
      <c r="EAG9" s="201"/>
      <c r="EAH9" s="201"/>
      <c r="EAI9" s="201"/>
      <c r="EAJ9" s="201"/>
      <c r="EAK9" s="201"/>
      <c r="EAL9" s="201"/>
      <c r="EAM9" s="201"/>
      <c r="EAN9" s="201"/>
      <c r="EAO9" s="201"/>
      <c r="EAP9" s="201"/>
      <c r="EAQ9" s="201"/>
      <c r="EAR9" s="201"/>
      <c r="EAS9" s="201"/>
      <c r="EAT9" s="201"/>
      <c r="EAU9" s="201"/>
      <c r="EAV9" s="201"/>
      <c r="EAW9" s="201"/>
      <c r="EAX9" s="201"/>
      <c r="EAY9" s="201"/>
      <c r="EAZ9" s="201"/>
      <c r="EBA9" s="201"/>
      <c r="EBB9" s="201"/>
      <c r="EBC9" s="201"/>
      <c r="EBD9" s="201"/>
      <c r="EBE9" s="201"/>
      <c r="EBF9" s="201"/>
      <c r="EBG9" s="201"/>
      <c r="EBH9" s="201"/>
      <c r="EBI9" s="201"/>
      <c r="EBJ9" s="201"/>
      <c r="EBK9" s="201"/>
      <c r="EBL9" s="201"/>
      <c r="EBM9" s="201"/>
      <c r="EBN9" s="201"/>
      <c r="EBO9" s="201"/>
      <c r="EBP9" s="201"/>
      <c r="EBQ9" s="201"/>
      <c r="EBR9" s="201"/>
      <c r="EBS9" s="201"/>
      <c r="EBT9" s="201"/>
      <c r="EBU9" s="201"/>
      <c r="EBV9" s="201"/>
      <c r="EBW9" s="201"/>
      <c r="EBX9" s="201"/>
      <c r="EBY9" s="201"/>
      <c r="EBZ9" s="201"/>
      <c r="ECA9" s="201"/>
      <c r="ECB9" s="201"/>
      <c r="ECC9" s="201"/>
      <c r="ECD9" s="201"/>
      <c r="ECE9" s="201"/>
      <c r="ECF9" s="201"/>
      <c r="ECG9" s="201"/>
      <c r="ECH9" s="201"/>
      <c r="ECI9" s="201"/>
      <c r="ECJ9" s="201"/>
      <c r="ECK9" s="201"/>
      <c r="ECL9" s="201"/>
      <c r="ECM9" s="201"/>
      <c r="ECN9" s="201"/>
      <c r="ECO9" s="201"/>
      <c r="ECP9" s="201"/>
      <c r="ECQ9" s="201"/>
      <c r="ECR9" s="201"/>
      <c r="ECS9" s="201"/>
      <c r="ECT9" s="201"/>
      <c r="ECU9" s="201"/>
      <c r="ECV9" s="201"/>
      <c r="ECW9" s="201"/>
      <c r="ECX9" s="201"/>
      <c r="ECY9" s="201"/>
      <c r="ECZ9" s="201"/>
      <c r="EDA9" s="201"/>
      <c r="EDB9" s="201"/>
      <c r="EDC9" s="201"/>
      <c r="EDD9" s="201"/>
      <c r="EDE9" s="201"/>
      <c r="EDF9" s="201"/>
      <c r="EDG9" s="201"/>
      <c r="EDH9" s="201"/>
      <c r="EDI9" s="201"/>
      <c r="EDJ9" s="201"/>
      <c r="EDK9" s="201"/>
      <c r="EDL9" s="201"/>
      <c r="EDM9" s="201"/>
      <c r="EDN9" s="201"/>
      <c r="EDO9" s="201"/>
      <c r="EDP9" s="201"/>
      <c r="EDQ9" s="201"/>
      <c r="EDR9" s="201"/>
      <c r="EDS9" s="201"/>
      <c r="EDT9" s="201"/>
      <c r="EDU9" s="201"/>
      <c r="EDV9" s="201"/>
      <c r="EDW9" s="201"/>
      <c r="EDX9" s="201"/>
      <c r="EDY9" s="201"/>
      <c r="EDZ9" s="201"/>
      <c r="EEA9" s="201"/>
      <c r="EEB9" s="201"/>
      <c r="EEC9" s="201"/>
      <c r="EED9" s="201"/>
      <c r="EEE9" s="201"/>
      <c r="EEF9" s="201"/>
      <c r="EEG9" s="201"/>
      <c r="EEH9" s="201"/>
      <c r="EEI9" s="201"/>
      <c r="EEJ9" s="201"/>
      <c r="EEK9" s="201"/>
      <c r="EEL9" s="201"/>
      <c r="EEM9" s="201"/>
      <c r="EEN9" s="201"/>
      <c r="EEO9" s="201"/>
      <c r="EEP9" s="201"/>
      <c r="EEQ9" s="201"/>
      <c r="EER9" s="201"/>
      <c r="EES9" s="201"/>
      <c r="EET9" s="201"/>
      <c r="EEU9" s="201"/>
      <c r="EEV9" s="201"/>
      <c r="EEW9" s="201"/>
      <c r="EEX9" s="201"/>
      <c r="EEY9" s="201"/>
      <c r="EEZ9" s="201"/>
      <c r="EFA9" s="201"/>
      <c r="EFB9" s="201"/>
      <c r="EFC9" s="201"/>
      <c r="EFD9" s="201"/>
      <c r="EFE9" s="201"/>
      <c r="EFF9" s="201"/>
      <c r="EFG9" s="201"/>
      <c r="EFH9" s="201"/>
      <c r="EFI9" s="201"/>
      <c r="EFJ9" s="201"/>
      <c r="EFK9" s="201"/>
      <c r="EFL9" s="201"/>
      <c r="EFM9" s="201"/>
      <c r="EFN9" s="201"/>
      <c r="EFO9" s="201"/>
      <c r="EFP9" s="201"/>
      <c r="EFQ9" s="201"/>
      <c r="EFR9" s="201"/>
      <c r="EFS9" s="201"/>
      <c r="EFT9" s="201"/>
      <c r="EFU9" s="201"/>
      <c r="EFV9" s="201"/>
      <c r="EFW9" s="201"/>
      <c r="EFX9" s="201"/>
      <c r="EFY9" s="201"/>
      <c r="EFZ9" s="201"/>
      <c r="EGA9" s="201"/>
      <c r="EGB9" s="201"/>
      <c r="EGC9" s="201"/>
      <c r="EGD9" s="201"/>
      <c r="EGE9" s="201"/>
      <c r="EGF9" s="201"/>
      <c r="EGG9" s="201"/>
      <c r="EGH9" s="201"/>
      <c r="EGI9" s="201"/>
      <c r="EGJ9" s="201"/>
      <c r="EGK9" s="201"/>
      <c r="EGL9" s="201"/>
      <c r="EGM9" s="201"/>
      <c r="EGN9" s="201"/>
      <c r="EGO9" s="201"/>
      <c r="EGP9" s="201"/>
      <c r="EGQ9" s="201"/>
      <c r="EGR9" s="201"/>
      <c r="EGS9" s="201"/>
      <c r="EGT9" s="201"/>
      <c r="EGU9" s="201"/>
      <c r="EGV9" s="201"/>
      <c r="EGW9" s="201"/>
      <c r="EGX9" s="201"/>
      <c r="EGY9" s="201"/>
      <c r="EGZ9" s="201"/>
      <c r="EHA9" s="201"/>
      <c r="EHB9" s="201"/>
      <c r="EHC9" s="201"/>
      <c r="EHD9" s="201"/>
      <c r="EHE9" s="201"/>
      <c r="EHF9" s="201"/>
      <c r="EHG9" s="201"/>
      <c r="EHH9" s="201"/>
      <c r="EHI9" s="201"/>
      <c r="EHJ9" s="201"/>
      <c r="EHK9" s="201"/>
      <c r="EHL9" s="201"/>
      <c r="EHM9" s="201"/>
      <c r="EHN9" s="201"/>
      <c r="EHO9" s="201"/>
      <c r="EHP9" s="201"/>
      <c r="EHQ9" s="201"/>
      <c r="EHR9" s="201"/>
      <c r="EHS9" s="201"/>
      <c r="EHT9" s="201"/>
      <c r="EHU9" s="201"/>
      <c r="EHV9" s="201"/>
      <c r="EHW9" s="201"/>
      <c r="EHX9" s="201"/>
      <c r="EHY9" s="201"/>
      <c r="EHZ9" s="201"/>
      <c r="EIA9" s="201"/>
      <c r="EIB9" s="201"/>
      <c r="EIC9" s="201"/>
      <c r="EID9" s="201"/>
      <c r="EIE9" s="201"/>
      <c r="EIF9" s="201"/>
      <c r="EIG9" s="201"/>
      <c r="EIH9" s="201"/>
      <c r="EII9" s="201"/>
      <c r="EIJ9" s="201"/>
      <c r="EIK9" s="201"/>
      <c r="EIL9" s="201"/>
      <c r="EIM9" s="201"/>
      <c r="EIN9" s="201"/>
      <c r="EIO9" s="201"/>
      <c r="EIP9" s="201"/>
      <c r="EIQ9" s="201"/>
      <c r="EIR9" s="201"/>
      <c r="EIS9" s="201"/>
      <c r="EIT9" s="201"/>
      <c r="EIU9" s="201"/>
      <c r="EIV9" s="201"/>
      <c r="EIW9" s="201"/>
      <c r="EIX9" s="201"/>
      <c r="EIY9" s="201"/>
      <c r="EIZ9" s="201"/>
      <c r="EJA9" s="201"/>
      <c r="EJB9" s="201"/>
      <c r="EJC9" s="201"/>
      <c r="EJD9" s="201"/>
      <c r="EJE9" s="201"/>
      <c r="EJF9" s="201"/>
      <c r="EJG9" s="201"/>
      <c r="EJH9" s="201"/>
      <c r="EJI9" s="201"/>
      <c r="EJJ9" s="201"/>
      <c r="EJK9" s="201"/>
      <c r="EJL9" s="201"/>
      <c r="EJM9" s="201"/>
      <c r="EJN9" s="201"/>
      <c r="EJO9" s="201"/>
      <c r="EJP9" s="201"/>
      <c r="EJQ9" s="201"/>
      <c r="EJR9" s="201"/>
      <c r="EJS9" s="201"/>
      <c r="EJT9" s="201"/>
      <c r="EJU9" s="201"/>
      <c r="EJV9" s="201"/>
      <c r="EJW9" s="201"/>
      <c r="EJX9" s="201"/>
      <c r="EJY9" s="201"/>
      <c r="EJZ9" s="201"/>
      <c r="EKA9" s="201"/>
      <c r="EKB9" s="201"/>
      <c r="EKC9" s="201"/>
      <c r="EKD9" s="201"/>
      <c r="EKE9" s="201"/>
      <c r="EKF9" s="201"/>
      <c r="EKG9" s="201"/>
      <c r="EKH9" s="201"/>
      <c r="EKI9" s="201"/>
      <c r="EKJ9" s="201"/>
      <c r="EKK9" s="201"/>
      <c r="EKL9" s="201"/>
      <c r="EKM9" s="201"/>
      <c r="EKN9" s="201"/>
      <c r="EKO9" s="201"/>
      <c r="EKP9" s="201"/>
      <c r="EKQ9" s="201"/>
      <c r="EKR9" s="201"/>
      <c r="EKS9" s="201"/>
      <c r="EKT9" s="201"/>
      <c r="EKU9" s="201"/>
      <c r="EKV9" s="201"/>
      <c r="EKW9" s="201"/>
      <c r="EKX9" s="201"/>
      <c r="EKY9" s="201"/>
      <c r="EKZ9" s="201"/>
      <c r="ELA9" s="201"/>
      <c r="ELB9" s="201"/>
      <c r="ELC9" s="201"/>
      <c r="ELD9" s="201"/>
      <c r="ELE9" s="201"/>
      <c r="ELF9" s="201"/>
      <c r="ELG9" s="201"/>
      <c r="ELH9" s="201"/>
      <c r="ELI9" s="201"/>
      <c r="ELJ9" s="201"/>
      <c r="ELK9" s="201"/>
      <c r="ELL9" s="201"/>
      <c r="ELM9" s="201"/>
      <c r="ELN9" s="201"/>
      <c r="ELO9" s="201"/>
      <c r="ELP9" s="201"/>
      <c r="ELQ9" s="201"/>
      <c r="ELR9" s="201"/>
      <c r="ELS9" s="201"/>
      <c r="ELT9" s="201"/>
      <c r="ELU9" s="201"/>
      <c r="ELV9" s="201"/>
      <c r="ELW9" s="201"/>
      <c r="ELX9" s="201"/>
      <c r="ELY9" s="201"/>
      <c r="ELZ9" s="201"/>
      <c r="EMA9" s="201"/>
      <c r="EMB9" s="201"/>
      <c r="EMC9" s="201"/>
      <c r="EMD9" s="201"/>
      <c r="EME9" s="201"/>
      <c r="EMF9" s="201"/>
      <c r="EMG9" s="201"/>
      <c r="EMH9" s="201"/>
      <c r="EMI9" s="201"/>
      <c r="EMJ9" s="201"/>
      <c r="EMK9" s="201"/>
      <c r="EML9" s="201"/>
      <c r="EMM9" s="201"/>
      <c r="EMN9" s="201"/>
      <c r="EMO9" s="201"/>
      <c r="EMP9" s="201"/>
      <c r="EMQ9" s="201"/>
      <c r="EMR9" s="201"/>
      <c r="EMS9" s="201"/>
      <c r="EMT9" s="201"/>
      <c r="EMU9" s="201"/>
      <c r="EMV9" s="201"/>
      <c r="EMW9" s="201"/>
      <c r="EMX9" s="201"/>
      <c r="EMY9" s="201"/>
      <c r="EMZ9" s="201"/>
      <c r="ENA9" s="201"/>
      <c r="ENB9" s="201"/>
      <c r="ENC9" s="201"/>
      <c r="END9" s="201"/>
      <c r="ENE9" s="201"/>
      <c r="ENF9" s="201"/>
      <c r="ENG9" s="201"/>
      <c r="ENH9" s="201"/>
      <c r="ENI9" s="201"/>
      <c r="ENJ9" s="201"/>
      <c r="ENK9" s="201"/>
      <c r="ENL9" s="201"/>
      <c r="ENM9" s="201"/>
      <c r="ENN9" s="201"/>
      <c r="ENO9" s="201"/>
      <c r="ENP9" s="201"/>
      <c r="ENQ9" s="201"/>
      <c r="ENR9" s="201"/>
      <c r="ENS9" s="201"/>
      <c r="ENT9" s="201"/>
      <c r="ENU9" s="201"/>
      <c r="ENV9" s="201"/>
      <c r="ENW9" s="201"/>
      <c r="ENX9" s="201"/>
      <c r="ENY9" s="201"/>
      <c r="ENZ9" s="201"/>
      <c r="EOA9" s="201"/>
      <c r="EOB9" s="201"/>
      <c r="EOC9" s="201"/>
      <c r="EOD9" s="201"/>
      <c r="EOE9" s="201"/>
      <c r="EOF9" s="201"/>
      <c r="EOG9" s="201"/>
      <c r="EOH9" s="201"/>
      <c r="EOI9" s="201"/>
      <c r="EOJ9" s="201"/>
      <c r="EOK9" s="201"/>
      <c r="EOL9" s="201"/>
      <c r="EOM9" s="201"/>
      <c r="EON9" s="201"/>
      <c r="EOO9" s="201"/>
      <c r="EOP9" s="201"/>
      <c r="EOQ9" s="201"/>
      <c r="EOR9" s="201"/>
      <c r="EOS9" s="201"/>
      <c r="EOT9" s="201"/>
      <c r="EOU9" s="201"/>
      <c r="EOV9" s="201"/>
      <c r="EOW9" s="201"/>
      <c r="EOX9" s="201"/>
      <c r="EOY9" s="201"/>
      <c r="EOZ9" s="201"/>
      <c r="EPA9" s="201"/>
      <c r="EPB9" s="201"/>
      <c r="EPC9" s="201"/>
      <c r="EPD9" s="201"/>
      <c r="EPE9" s="201"/>
      <c r="EPF9" s="201"/>
      <c r="EPG9" s="201"/>
      <c r="EPH9" s="201"/>
      <c r="EPI9" s="201"/>
      <c r="EPJ9" s="201"/>
      <c r="EPK9" s="201"/>
      <c r="EPL9" s="201"/>
      <c r="EPM9" s="201"/>
      <c r="EPN9" s="201"/>
      <c r="EPO9" s="201"/>
      <c r="EPP9" s="201"/>
      <c r="EPQ9" s="201"/>
      <c r="EPR9" s="201"/>
      <c r="EPS9" s="201"/>
      <c r="EPT9" s="201"/>
      <c r="EPU9" s="201"/>
      <c r="EPV9" s="201"/>
      <c r="EPW9" s="201"/>
      <c r="EPX9" s="201"/>
      <c r="EPY9" s="201"/>
      <c r="EPZ9" s="201"/>
      <c r="EQA9" s="201"/>
      <c r="EQB9" s="201"/>
      <c r="EQC9" s="201"/>
      <c r="EQD9" s="201"/>
      <c r="EQE9" s="201"/>
      <c r="EQF9" s="201"/>
      <c r="EQG9" s="201"/>
      <c r="EQH9" s="201"/>
      <c r="EQI9" s="201"/>
      <c r="EQJ9" s="201"/>
      <c r="EQK9" s="201"/>
      <c r="EQL9" s="201"/>
      <c r="EQM9" s="201"/>
      <c r="EQN9" s="201"/>
      <c r="EQO9" s="201"/>
      <c r="EQP9" s="201"/>
      <c r="EQQ9" s="201"/>
      <c r="EQR9" s="201"/>
      <c r="EQS9" s="201"/>
      <c r="EQT9" s="201"/>
      <c r="EQU9" s="201"/>
      <c r="EQV9" s="201"/>
      <c r="EQW9" s="201"/>
      <c r="EQX9" s="201"/>
      <c r="EQY9" s="201"/>
      <c r="EQZ9" s="201"/>
      <c r="ERA9" s="201"/>
      <c r="ERB9" s="201"/>
      <c r="ERC9" s="201"/>
      <c r="ERD9" s="201"/>
      <c r="ERE9" s="201"/>
      <c r="ERF9" s="201"/>
      <c r="ERG9" s="201"/>
      <c r="ERH9" s="201"/>
      <c r="ERI9" s="201"/>
      <c r="ERJ9" s="201"/>
      <c r="ERK9" s="201"/>
      <c r="ERL9" s="201"/>
      <c r="ERM9" s="201"/>
      <c r="ERN9" s="201"/>
      <c r="ERO9" s="201"/>
      <c r="ERP9" s="201"/>
      <c r="ERQ9" s="201"/>
      <c r="ERR9" s="201"/>
      <c r="ERS9" s="201"/>
      <c r="ERT9" s="201"/>
      <c r="ERU9" s="201"/>
      <c r="ERV9" s="201"/>
      <c r="ERW9" s="201"/>
      <c r="ERX9" s="201"/>
      <c r="ERY9" s="201"/>
      <c r="ERZ9" s="201"/>
      <c r="ESA9" s="201"/>
      <c r="ESB9" s="201"/>
      <c r="ESC9" s="201"/>
      <c r="ESD9" s="201"/>
      <c r="ESE9" s="201"/>
      <c r="ESF9" s="201"/>
      <c r="ESG9" s="201"/>
      <c r="ESH9" s="201"/>
      <c r="ESI9" s="201"/>
      <c r="ESJ9" s="201"/>
      <c r="ESK9" s="201"/>
      <c r="ESL9" s="201"/>
      <c r="ESM9" s="201"/>
      <c r="ESN9" s="201"/>
      <c r="ESO9" s="201"/>
      <c r="ESP9" s="201"/>
      <c r="ESQ9" s="201"/>
      <c r="ESR9" s="201"/>
      <c r="ESS9" s="201"/>
      <c r="EST9" s="201"/>
      <c r="ESU9" s="201"/>
      <c r="ESV9" s="201"/>
      <c r="ESW9" s="201"/>
      <c r="ESX9" s="201"/>
      <c r="ESY9" s="201"/>
      <c r="ESZ9" s="201"/>
      <c r="ETA9" s="201"/>
      <c r="ETB9" s="201"/>
      <c r="ETC9" s="201"/>
      <c r="ETD9" s="201"/>
      <c r="ETE9" s="201"/>
      <c r="ETF9" s="201"/>
      <c r="ETG9" s="201"/>
      <c r="ETH9" s="201"/>
      <c r="ETI9" s="201"/>
      <c r="ETJ9" s="201"/>
      <c r="ETK9" s="201"/>
      <c r="ETL9" s="201"/>
      <c r="ETM9" s="201"/>
      <c r="ETN9" s="201"/>
      <c r="ETO9" s="201"/>
      <c r="ETP9" s="201"/>
      <c r="ETQ9" s="201"/>
      <c r="ETR9" s="201"/>
      <c r="ETS9" s="201"/>
      <c r="ETT9" s="201"/>
      <c r="ETU9" s="201"/>
      <c r="ETV9" s="201"/>
      <c r="ETW9" s="201"/>
      <c r="ETX9" s="201"/>
      <c r="ETY9" s="201"/>
      <c r="ETZ9" s="201"/>
      <c r="EUA9" s="201"/>
      <c r="EUB9" s="201"/>
      <c r="EUC9" s="201"/>
      <c r="EUD9" s="201"/>
      <c r="EUE9" s="201"/>
      <c r="EUF9" s="201"/>
      <c r="EUG9" s="201"/>
      <c r="EUH9" s="201"/>
      <c r="EUI9" s="201"/>
      <c r="EUJ9" s="201"/>
      <c r="EUK9" s="201"/>
      <c r="EUL9" s="201"/>
      <c r="EUM9" s="201"/>
      <c r="EUN9" s="201"/>
      <c r="EUO9" s="201"/>
      <c r="EUP9" s="201"/>
      <c r="EUQ9" s="201"/>
      <c r="EUR9" s="201"/>
      <c r="EUS9" s="201"/>
      <c r="EUT9" s="201"/>
      <c r="EUU9" s="201"/>
      <c r="EUV9" s="201"/>
      <c r="EUW9" s="201"/>
      <c r="EUX9" s="201"/>
      <c r="EUY9" s="201"/>
      <c r="EUZ9" s="201"/>
      <c r="EVA9" s="201"/>
      <c r="EVB9" s="201"/>
      <c r="EVC9" s="201"/>
      <c r="EVD9" s="201"/>
      <c r="EVE9" s="201"/>
      <c r="EVF9" s="201"/>
      <c r="EVG9" s="201"/>
      <c r="EVH9" s="201"/>
      <c r="EVI9" s="201"/>
      <c r="EVJ9" s="201"/>
      <c r="EVK9" s="201"/>
      <c r="EVL9" s="201"/>
      <c r="EVM9" s="201"/>
      <c r="EVN9" s="201"/>
      <c r="EVO9" s="201"/>
      <c r="EVP9" s="201"/>
      <c r="EVQ9" s="201"/>
      <c r="EVR9" s="201"/>
      <c r="EVS9" s="201"/>
      <c r="EVT9" s="201"/>
      <c r="EVU9" s="201"/>
      <c r="EVV9" s="201"/>
      <c r="EVW9" s="201"/>
      <c r="EVX9" s="201"/>
      <c r="EVY9" s="201"/>
      <c r="EVZ9" s="201"/>
      <c r="EWA9" s="201"/>
      <c r="EWB9" s="201"/>
      <c r="EWC9" s="201"/>
      <c r="EWD9" s="201"/>
      <c r="EWE9" s="201"/>
      <c r="EWF9" s="201"/>
      <c r="EWG9" s="201"/>
      <c r="EWH9" s="201"/>
      <c r="EWI9" s="201"/>
      <c r="EWJ9" s="201"/>
      <c r="EWK9" s="201"/>
      <c r="EWL9" s="201"/>
      <c r="EWM9" s="201"/>
      <c r="EWN9" s="201"/>
      <c r="EWO9" s="201"/>
      <c r="EWP9" s="201"/>
      <c r="EWQ9" s="201"/>
      <c r="EWR9" s="201"/>
      <c r="EWS9" s="201"/>
      <c r="EWT9" s="201"/>
      <c r="EWU9" s="201"/>
      <c r="EWV9" s="201"/>
      <c r="EWW9" s="201"/>
      <c r="EWX9" s="201"/>
      <c r="EWY9" s="201"/>
      <c r="EWZ9" s="201"/>
      <c r="EXA9" s="201"/>
      <c r="EXB9" s="201"/>
      <c r="EXC9" s="201"/>
      <c r="EXD9" s="201"/>
      <c r="EXE9" s="201"/>
      <c r="EXF9" s="201"/>
      <c r="EXG9" s="201"/>
      <c r="EXH9" s="201"/>
      <c r="EXI9" s="201"/>
      <c r="EXJ9" s="201"/>
      <c r="EXK9" s="201"/>
      <c r="EXL9" s="201"/>
      <c r="EXM9" s="201"/>
      <c r="EXN9" s="201"/>
      <c r="EXO9" s="201"/>
      <c r="EXP9" s="201"/>
      <c r="EXQ9" s="201"/>
      <c r="EXR9" s="201"/>
      <c r="EXS9" s="201"/>
      <c r="EXT9" s="201"/>
      <c r="EXU9" s="201"/>
      <c r="EXV9" s="201"/>
      <c r="EXW9" s="201"/>
      <c r="EXX9" s="201"/>
      <c r="EXY9" s="201"/>
      <c r="EXZ9" s="201"/>
      <c r="EYA9" s="201"/>
      <c r="EYB9" s="201"/>
      <c r="EYC9" s="201"/>
      <c r="EYD9" s="201"/>
      <c r="EYE9" s="201"/>
      <c r="EYF9" s="201"/>
      <c r="EYG9" s="201"/>
      <c r="EYH9" s="201"/>
      <c r="EYI9" s="201"/>
      <c r="EYJ9" s="201"/>
      <c r="EYK9" s="201"/>
      <c r="EYL9" s="201"/>
      <c r="EYM9" s="201"/>
      <c r="EYN9" s="201"/>
      <c r="EYO9" s="201"/>
      <c r="EYP9" s="201"/>
      <c r="EYQ9" s="201"/>
      <c r="EYR9" s="201"/>
      <c r="EYS9" s="201"/>
      <c r="EYT9" s="201"/>
      <c r="EYU9" s="201"/>
      <c r="EYV9" s="201"/>
      <c r="EYW9" s="201"/>
      <c r="EYX9" s="201"/>
      <c r="EYY9" s="201"/>
      <c r="EYZ9" s="201"/>
      <c r="EZA9" s="201"/>
      <c r="EZB9" s="201"/>
      <c r="EZC9" s="201"/>
      <c r="EZD9" s="201"/>
      <c r="EZE9" s="201"/>
      <c r="EZF9" s="201"/>
      <c r="EZG9" s="201"/>
      <c r="EZH9" s="201"/>
      <c r="EZI9" s="201"/>
      <c r="EZJ9" s="201"/>
      <c r="EZK9" s="201"/>
      <c r="EZL9" s="201"/>
      <c r="EZM9" s="201"/>
      <c r="EZN9" s="201"/>
      <c r="EZO9" s="201"/>
      <c r="EZP9" s="201"/>
      <c r="EZQ9" s="201"/>
      <c r="EZR9" s="201"/>
      <c r="EZS9" s="201"/>
      <c r="EZT9" s="201"/>
      <c r="EZU9" s="201"/>
      <c r="EZV9" s="201"/>
      <c r="EZW9" s="201"/>
      <c r="EZX9" s="201"/>
      <c r="EZY9" s="201"/>
      <c r="EZZ9" s="201"/>
      <c r="FAA9" s="201"/>
      <c r="FAB9" s="201"/>
      <c r="FAC9" s="201"/>
      <c r="FAD9" s="201"/>
      <c r="FAE9" s="201"/>
      <c r="FAF9" s="201"/>
      <c r="FAG9" s="201"/>
      <c r="FAH9" s="201"/>
      <c r="FAI9" s="201"/>
      <c r="FAJ9" s="201"/>
      <c r="FAK9" s="201"/>
      <c r="FAL9" s="201"/>
      <c r="FAM9" s="201"/>
      <c r="FAN9" s="201"/>
      <c r="FAO9" s="201"/>
      <c r="FAP9" s="201"/>
      <c r="FAQ9" s="201"/>
      <c r="FAR9" s="201"/>
      <c r="FAS9" s="201"/>
      <c r="FAT9" s="201"/>
      <c r="FAU9" s="201"/>
      <c r="FAV9" s="201"/>
      <c r="FAW9" s="201"/>
      <c r="FAX9" s="201"/>
      <c r="FAY9" s="201"/>
      <c r="FAZ9" s="201"/>
      <c r="FBA9" s="201"/>
      <c r="FBB9" s="201"/>
      <c r="FBC9" s="201"/>
      <c r="FBD9" s="201"/>
      <c r="FBE9" s="201"/>
      <c r="FBF9" s="201"/>
      <c r="FBG9" s="201"/>
      <c r="FBH9" s="201"/>
      <c r="FBI9" s="201"/>
      <c r="FBJ9" s="201"/>
      <c r="FBK9" s="201"/>
      <c r="FBL9" s="201"/>
      <c r="FBM9" s="201"/>
      <c r="FBN9" s="201"/>
      <c r="FBO9" s="201"/>
      <c r="FBP9" s="201"/>
      <c r="FBQ9" s="201"/>
      <c r="FBR9" s="201"/>
      <c r="FBS9" s="201"/>
      <c r="FBT9" s="201"/>
      <c r="FBU9" s="201"/>
      <c r="FBV9" s="201"/>
      <c r="FBW9" s="201"/>
      <c r="FBX9" s="201"/>
      <c r="FBY9" s="201"/>
      <c r="FBZ9" s="201"/>
      <c r="FCA9" s="201"/>
      <c r="FCB9" s="201"/>
      <c r="FCC9" s="201"/>
      <c r="FCD9" s="201"/>
      <c r="FCE9" s="201"/>
      <c r="FCF9" s="201"/>
      <c r="FCG9" s="201"/>
      <c r="FCH9" s="201"/>
      <c r="FCI9" s="201"/>
      <c r="FCJ9" s="201"/>
      <c r="FCK9" s="201"/>
      <c r="FCL9" s="201"/>
      <c r="FCM9" s="201"/>
      <c r="FCN9" s="201"/>
      <c r="FCO9" s="201"/>
      <c r="FCP9" s="201"/>
      <c r="FCQ9" s="201"/>
      <c r="FCR9" s="201"/>
      <c r="FCS9" s="201"/>
      <c r="FCT9" s="201"/>
      <c r="FCU9" s="201"/>
      <c r="FCV9" s="201"/>
      <c r="FCW9" s="201"/>
      <c r="FCX9" s="201"/>
      <c r="FCY9" s="201"/>
      <c r="FCZ9" s="201"/>
      <c r="FDA9" s="201"/>
      <c r="FDB9" s="201"/>
      <c r="FDC9" s="201"/>
      <c r="FDD9" s="201"/>
      <c r="FDE9" s="201"/>
      <c r="FDF9" s="201"/>
      <c r="FDG9" s="201"/>
      <c r="FDH9" s="201"/>
      <c r="FDI9" s="201"/>
      <c r="FDJ9" s="201"/>
      <c r="FDK9" s="201"/>
      <c r="FDL9" s="201"/>
      <c r="FDM9" s="201"/>
      <c r="FDN9" s="201"/>
      <c r="FDO9" s="201"/>
      <c r="FDP9" s="201"/>
      <c r="FDQ9" s="201"/>
      <c r="FDR9" s="201"/>
      <c r="FDS9" s="201"/>
      <c r="FDT9" s="201"/>
      <c r="FDU9" s="201"/>
      <c r="FDV9" s="201"/>
      <c r="FDW9" s="201"/>
      <c r="FDX9" s="201"/>
      <c r="FDY9" s="201"/>
      <c r="FDZ9" s="201"/>
      <c r="FEA9" s="201"/>
      <c r="FEB9" s="201"/>
      <c r="FEC9" s="201"/>
      <c r="FED9" s="201"/>
      <c r="FEE9" s="201"/>
      <c r="FEF9" s="201"/>
      <c r="FEG9" s="201"/>
      <c r="FEH9" s="201"/>
      <c r="FEI9" s="201"/>
      <c r="FEJ9" s="201"/>
      <c r="FEK9" s="201"/>
      <c r="FEL9" s="201"/>
      <c r="FEM9" s="201"/>
      <c r="FEN9" s="201"/>
      <c r="FEO9" s="201"/>
      <c r="FEP9" s="201"/>
      <c r="FEQ9" s="201"/>
      <c r="FER9" s="201"/>
      <c r="FES9" s="201"/>
      <c r="FET9" s="201"/>
      <c r="FEU9" s="201"/>
      <c r="FEV9" s="201"/>
      <c r="FEW9" s="201"/>
      <c r="FEX9" s="201"/>
      <c r="FEY9" s="201"/>
      <c r="FEZ9" s="201"/>
      <c r="FFA9" s="201"/>
      <c r="FFB9" s="201"/>
      <c r="FFC9" s="201"/>
      <c r="FFD9" s="201"/>
      <c r="FFE9" s="201"/>
      <c r="FFF9" s="201"/>
      <c r="FFG9" s="201"/>
      <c r="FFH9" s="201"/>
      <c r="FFI9" s="201"/>
      <c r="FFJ9" s="201"/>
      <c r="FFK9" s="201"/>
      <c r="FFL9" s="201"/>
      <c r="FFM9" s="201"/>
      <c r="FFN9" s="201"/>
      <c r="FFO9" s="201"/>
      <c r="FFP9" s="201"/>
      <c r="FFQ9" s="201"/>
      <c r="FFR9" s="201"/>
      <c r="FFS9" s="201"/>
      <c r="FFT9" s="201"/>
      <c r="FFU9" s="201"/>
      <c r="FFV9" s="201"/>
      <c r="FFW9" s="201"/>
      <c r="FFX9" s="201"/>
      <c r="FFY9" s="201"/>
      <c r="FFZ9" s="201"/>
      <c r="FGA9" s="201"/>
      <c r="FGB9" s="201"/>
      <c r="FGC9" s="201"/>
      <c r="FGD9" s="201"/>
      <c r="FGE9" s="201"/>
      <c r="FGF9" s="201"/>
      <c r="FGG9" s="201"/>
      <c r="FGH9" s="201"/>
      <c r="FGI9" s="201"/>
      <c r="FGJ9" s="201"/>
      <c r="FGK9" s="201"/>
      <c r="FGL9" s="201"/>
      <c r="FGM9" s="201"/>
      <c r="FGN9" s="201"/>
      <c r="FGO9" s="201"/>
      <c r="FGP9" s="201"/>
      <c r="FGQ9" s="201"/>
      <c r="FGR9" s="201"/>
      <c r="FGS9" s="201"/>
      <c r="FGT9" s="201"/>
      <c r="FGU9" s="201"/>
      <c r="FGV9" s="201"/>
      <c r="FGW9" s="201"/>
      <c r="FGX9" s="201"/>
      <c r="FGY9" s="201"/>
      <c r="FGZ9" s="201"/>
      <c r="FHA9" s="201"/>
      <c r="FHB9" s="201"/>
      <c r="FHC9" s="201"/>
      <c r="FHD9" s="201"/>
      <c r="FHE9" s="201"/>
      <c r="FHF9" s="201"/>
      <c r="FHG9" s="201"/>
      <c r="FHH9" s="201"/>
      <c r="FHI9" s="201"/>
      <c r="FHJ9" s="201"/>
      <c r="FHK9" s="201"/>
      <c r="FHL9" s="201"/>
      <c r="FHM9" s="201"/>
      <c r="FHN9" s="201"/>
      <c r="FHO9" s="201"/>
      <c r="FHP9" s="201"/>
      <c r="FHQ9" s="201"/>
      <c r="FHR9" s="201"/>
      <c r="FHS9" s="201"/>
      <c r="FHT9" s="201"/>
      <c r="FHU9" s="201"/>
      <c r="FHV9" s="201"/>
      <c r="FHW9" s="201"/>
      <c r="FHX9" s="201"/>
      <c r="FHY9" s="201"/>
      <c r="FHZ9" s="201"/>
      <c r="FIA9" s="201"/>
      <c r="FIB9" s="201"/>
      <c r="FIC9" s="201"/>
      <c r="FID9" s="201"/>
      <c r="FIE9" s="201"/>
      <c r="FIF9" s="201"/>
      <c r="FIG9" s="201"/>
      <c r="FIH9" s="201"/>
      <c r="FII9" s="201"/>
      <c r="FIJ9" s="201"/>
      <c r="FIK9" s="201"/>
      <c r="FIL9" s="201"/>
      <c r="FIM9" s="201"/>
      <c r="FIN9" s="201"/>
      <c r="FIO9" s="201"/>
      <c r="FIP9" s="201"/>
      <c r="FIQ9" s="201"/>
      <c r="FIR9" s="201"/>
      <c r="FIS9" s="201"/>
      <c r="FIT9" s="201"/>
      <c r="FIU9" s="201"/>
      <c r="FIV9" s="201"/>
      <c r="FIW9" s="201"/>
      <c r="FIX9" s="201"/>
      <c r="FIY9" s="201"/>
      <c r="FIZ9" s="201"/>
      <c r="FJA9" s="201"/>
      <c r="FJB9" s="201"/>
      <c r="FJC9" s="201"/>
      <c r="FJD9" s="201"/>
      <c r="FJE9" s="201"/>
      <c r="FJF9" s="201"/>
      <c r="FJG9" s="201"/>
      <c r="FJH9" s="201"/>
      <c r="FJI9" s="201"/>
      <c r="FJJ9" s="201"/>
      <c r="FJK9" s="201"/>
      <c r="FJL9" s="201"/>
      <c r="FJM9" s="201"/>
      <c r="FJN9" s="201"/>
      <c r="FJO9" s="201"/>
      <c r="FJP9" s="201"/>
      <c r="FJQ9" s="201"/>
      <c r="FJR9" s="201"/>
      <c r="FJS9" s="201"/>
      <c r="FJT9" s="201"/>
      <c r="FJU9" s="201"/>
      <c r="FJV9" s="201"/>
      <c r="FJW9" s="201"/>
      <c r="FJX9" s="201"/>
      <c r="FJY9" s="201"/>
      <c r="FJZ9" s="201"/>
      <c r="FKA9" s="201"/>
      <c r="FKB9" s="201"/>
      <c r="FKC9" s="201"/>
      <c r="FKD9" s="201"/>
      <c r="FKE9" s="201"/>
      <c r="FKF9" s="201"/>
      <c r="FKG9" s="201"/>
      <c r="FKH9" s="201"/>
      <c r="FKI9" s="201"/>
      <c r="FKJ9" s="201"/>
      <c r="FKK9" s="201"/>
      <c r="FKL9" s="201"/>
      <c r="FKM9" s="201"/>
      <c r="FKN9" s="201"/>
      <c r="FKO9" s="201"/>
      <c r="FKP9" s="201"/>
      <c r="FKQ9" s="201"/>
      <c r="FKR9" s="201"/>
      <c r="FKS9" s="201"/>
      <c r="FKT9" s="201"/>
      <c r="FKU9" s="201"/>
      <c r="FKV9" s="201"/>
      <c r="FKW9" s="201"/>
      <c r="FKX9" s="201"/>
      <c r="FKY9" s="201"/>
      <c r="FKZ9" s="201"/>
      <c r="FLA9" s="201"/>
      <c r="FLB9" s="201"/>
      <c r="FLC9" s="201"/>
      <c r="FLD9" s="201"/>
      <c r="FLE9" s="201"/>
      <c r="FLF9" s="201"/>
      <c r="FLG9" s="201"/>
      <c r="FLH9" s="201"/>
      <c r="FLI9" s="201"/>
      <c r="FLJ9" s="201"/>
      <c r="FLK9" s="201"/>
      <c r="FLL9" s="201"/>
      <c r="FLM9" s="201"/>
      <c r="FLN9" s="201"/>
      <c r="FLO9" s="201"/>
      <c r="FLP9" s="201"/>
      <c r="FLQ9" s="201"/>
      <c r="FLR9" s="201"/>
      <c r="FLS9" s="201"/>
      <c r="FLT9" s="201"/>
      <c r="FLU9" s="201"/>
      <c r="FLV9" s="201"/>
      <c r="FLW9" s="201"/>
      <c r="FLX9" s="201"/>
      <c r="FLY9" s="201"/>
      <c r="FLZ9" s="201"/>
      <c r="FMA9" s="201"/>
      <c r="FMB9" s="201"/>
      <c r="FMC9" s="201"/>
      <c r="FMD9" s="201"/>
      <c r="FME9" s="201"/>
      <c r="FMF9" s="201"/>
      <c r="FMG9" s="201"/>
      <c r="FMH9" s="201"/>
      <c r="FMI9" s="201"/>
      <c r="FMJ9" s="201"/>
      <c r="FMK9" s="201"/>
      <c r="FML9" s="201"/>
      <c r="FMM9" s="201"/>
      <c r="FMN9" s="201"/>
      <c r="FMO9" s="201"/>
      <c r="FMP9" s="201"/>
      <c r="FMQ9" s="201"/>
      <c r="FMR9" s="201"/>
      <c r="FMS9" s="201"/>
      <c r="FMT9" s="201"/>
      <c r="FMU9" s="201"/>
      <c r="FMV9" s="201"/>
      <c r="FMW9" s="201"/>
      <c r="FMX9" s="201"/>
      <c r="FMY9" s="201"/>
      <c r="FMZ9" s="201"/>
      <c r="FNA9" s="201"/>
      <c r="FNB9" s="201"/>
      <c r="FNC9" s="201"/>
      <c r="FND9" s="201"/>
      <c r="FNE9" s="201"/>
      <c r="FNF9" s="201"/>
      <c r="FNG9" s="201"/>
      <c r="FNH9" s="201"/>
      <c r="FNI9" s="201"/>
      <c r="FNJ9" s="201"/>
      <c r="FNK9" s="201"/>
      <c r="FNL9" s="201"/>
      <c r="FNM9" s="201"/>
      <c r="FNN9" s="201"/>
      <c r="FNO9" s="201"/>
      <c r="FNP9" s="201"/>
      <c r="FNQ9" s="201"/>
      <c r="FNR9" s="201"/>
      <c r="FNS9" s="201"/>
      <c r="FNT9" s="201"/>
      <c r="FNU9" s="201"/>
      <c r="FNV9" s="201"/>
      <c r="FNW9" s="201"/>
      <c r="FNX9" s="201"/>
      <c r="FNY9" s="201"/>
      <c r="FNZ9" s="201"/>
      <c r="FOA9" s="201"/>
      <c r="FOB9" s="201"/>
      <c r="FOC9" s="201"/>
      <c r="FOD9" s="201"/>
      <c r="FOE9" s="201"/>
      <c r="FOF9" s="201"/>
      <c r="FOG9" s="201"/>
      <c r="FOH9" s="201"/>
      <c r="FOI9" s="201"/>
      <c r="FOJ9" s="201"/>
      <c r="FOK9" s="201"/>
      <c r="FOL9" s="201"/>
      <c r="FOM9" s="201"/>
      <c r="FON9" s="201"/>
      <c r="FOO9" s="201"/>
      <c r="FOP9" s="201"/>
      <c r="FOQ9" s="201"/>
      <c r="FOR9" s="201"/>
      <c r="FOS9" s="201"/>
      <c r="FOT9" s="201"/>
      <c r="FOU9" s="201"/>
      <c r="FOV9" s="201"/>
      <c r="FOW9" s="201"/>
      <c r="FOX9" s="201"/>
      <c r="FOY9" s="201"/>
      <c r="FOZ9" s="201"/>
      <c r="FPA9" s="201"/>
      <c r="FPB9" s="201"/>
      <c r="FPC9" s="201"/>
      <c r="FPD9" s="201"/>
      <c r="FPE9" s="201"/>
      <c r="FPF9" s="201"/>
      <c r="FPG9" s="201"/>
      <c r="FPH9" s="201"/>
      <c r="FPI9" s="201"/>
      <c r="FPJ9" s="201"/>
      <c r="FPK9" s="201"/>
      <c r="FPL9" s="201"/>
      <c r="FPM9" s="201"/>
      <c r="FPN9" s="201"/>
      <c r="FPO9" s="201"/>
      <c r="FPP9" s="201"/>
      <c r="FPQ9" s="201"/>
      <c r="FPR9" s="201"/>
      <c r="FPS9" s="201"/>
      <c r="FPT9" s="201"/>
      <c r="FPU9" s="201"/>
      <c r="FPV9" s="201"/>
      <c r="FPW9" s="201"/>
      <c r="FPX9" s="201"/>
      <c r="FPY9" s="201"/>
      <c r="FPZ9" s="201"/>
      <c r="FQA9" s="201"/>
      <c r="FQB9" s="201"/>
      <c r="FQC9" s="201"/>
      <c r="FQD9" s="201"/>
      <c r="FQE9" s="201"/>
      <c r="FQF9" s="201"/>
      <c r="FQG9" s="201"/>
      <c r="FQH9" s="201"/>
      <c r="FQI9" s="201"/>
      <c r="FQJ9" s="201"/>
      <c r="FQK9" s="201"/>
      <c r="FQL9" s="201"/>
      <c r="FQM9" s="201"/>
      <c r="FQN9" s="201"/>
      <c r="FQO9" s="201"/>
      <c r="FQP9" s="201"/>
      <c r="FQQ9" s="201"/>
      <c r="FQR9" s="201"/>
      <c r="FQS9" s="201"/>
      <c r="FQT9" s="201"/>
      <c r="FQU9" s="201"/>
      <c r="FQV9" s="201"/>
      <c r="FQW9" s="201"/>
      <c r="FQX9" s="201"/>
      <c r="FQY9" s="201"/>
      <c r="FQZ9" s="201"/>
      <c r="FRA9" s="201"/>
      <c r="FRB9" s="201"/>
      <c r="FRC9" s="201"/>
      <c r="FRD9" s="201"/>
      <c r="FRE9" s="201"/>
      <c r="FRF9" s="201"/>
      <c r="FRG9" s="201"/>
      <c r="FRH9" s="201"/>
      <c r="FRI9" s="201"/>
      <c r="FRJ9" s="201"/>
      <c r="FRK9" s="201"/>
      <c r="FRL9" s="201"/>
      <c r="FRM9" s="201"/>
      <c r="FRN9" s="201"/>
      <c r="FRO9" s="201"/>
      <c r="FRP9" s="201"/>
      <c r="FRQ9" s="201"/>
      <c r="FRR9" s="201"/>
      <c r="FRS9" s="201"/>
      <c r="FRT9" s="201"/>
      <c r="FRU9" s="201"/>
      <c r="FRV9" s="201"/>
      <c r="FRW9" s="201"/>
      <c r="FRX9" s="201"/>
      <c r="FRY9" s="201"/>
      <c r="FRZ9" s="201"/>
      <c r="FSA9" s="201"/>
      <c r="FSB9" s="201"/>
      <c r="FSC9" s="201"/>
      <c r="FSD9" s="201"/>
      <c r="FSE9" s="201"/>
      <c r="FSF9" s="201"/>
      <c r="FSG9" s="201"/>
      <c r="FSH9" s="201"/>
      <c r="FSI9" s="201"/>
      <c r="FSJ9" s="201"/>
      <c r="FSK9" s="201"/>
      <c r="FSL9" s="201"/>
      <c r="FSM9" s="201"/>
      <c r="FSN9" s="201"/>
      <c r="FSO9" s="201"/>
      <c r="FSP9" s="201"/>
      <c r="FSQ9" s="201"/>
      <c r="FSR9" s="201"/>
      <c r="FSS9" s="201"/>
      <c r="FST9" s="201"/>
      <c r="FSU9" s="201"/>
      <c r="FSV9" s="201"/>
      <c r="FSW9" s="201"/>
      <c r="FSX9" s="201"/>
      <c r="FSY9" s="201"/>
      <c r="FSZ9" s="201"/>
      <c r="FTA9" s="201"/>
      <c r="FTB9" s="201"/>
      <c r="FTC9" s="201"/>
      <c r="FTD9" s="201"/>
      <c r="FTE9" s="201"/>
      <c r="FTF9" s="201"/>
      <c r="FTG9" s="201"/>
      <c r="FTH9" s="201"/>
      <c r="FTI9" s="201"/>
      <c r="FTJ9" s="201"/>
      <c r="FTK9" s="201"/>
      <c r="FTL9" s="201"/>
      <c r="FTM9" s="201"/>
      <c r="FTN9" s="201"/>
      <c r="FTO9" s="201"/>
      <c r="FTP9" s="201"/>
      <c r="FTQ9" s="201"/>
      <c r="FTR9" s="201"/>
      <c r="FTS9" s="201"/>
      <c r="FTT9" s="201"/>
      <c r="FTU9" s="201"/>
      <c r="FTV9" s="201"/>
      <c r="FTW9" s="201"/>
      <c r="FTX9" s="201"/>
      <c r="FTY9" s="201"/>
      <c r="FTZ9" s="201"/>
      <c r="FUA9" s="201"/>
      <c r="FUB9" s="201"/>
      <c r="FUC9" s="201"/>
      <c r="FUD9" s="201"/>
      <c r="FUE9" s="201"/>
      <c r="FUF9" s="201"/>
      <c r="FUG9" s="201"/>
      <c r="FUH9" s="201"/>
      <c r="FUI9" s="201"/>
      <c r="FUJ9" s="201"/>
      <c r="FUK9" s="201"/>
      <c r="FUL9" s="201"/>
      <c r="FUM9" s="201"/>
      <c r="FUN9" s="201"/>
      <c r="FUO9" s="201"/>
      <c r="FUP9" s="201"/>
      <c r="FUQ9" s="201"/>
      <c r="FUR9" s="201"/>
      <c r="FUS9" s="201"/>
      <c r="FUT9" s="201"/>
      <c r="FUU9" s="201"/>
      <c r="FUV9" s="201"/>
      <c r="FUW9" s="201"/>
      <c r="FUX9" s="201"/>
      <c r="FUY9" s="201"/>
      <c r="FUZ9" s="201"/>
      <c r="FVA9" s="201"/>
      <c r="FVB9" s="201"/>
      <c r="FVC9" s="201"/>
      <c r="FVD9" s="201"/>
      <c r="FVE9" s="201"/>
      <c r="FVF9" s="201"/>
      <c r="FVG9" s="201"/>
      <c r="FVH9" s="201"/>
      <c r="FVI9" s="201"/>
      <c r="FVJ9" s="201"/>
      <c r="FVK9" s="201"/>
      <c r="FVL9" s="201"/>
      <c r="FVM9" s="201"/>
      <c r="FVN9" s="201"/>
      <c r="FVO9" s="201"/>
      <c r="FVP9" s="201"/>
      <c r="FVQ9" s="201"/>
      <c r="FVR9" s="201"/>
      <c r="FVS9" s="201"/>
      <c r="FVT9" s="201"/>
      <c r="FVU9" s="201"/>
      <c r="FVV9" s="201"/>
      <c r="FVW9" s="201"/>
      <c r="FVX9" s="201"/>
      <c r="FVY9" s="201"/>
      <c r="FVZ9" s="201"/>
      <c r="FWA9" s="201"/>
      <c r="FWB9" s="201"/>
      <c r="FWC9" s="201"/>
      <c r="FWD9" s="201"/>
      <c r="FWE9" s="201"/>
      <c r="FWF9" s="201"/>
      <c r="FWG9" s="201"/>
      <c r="FWH9" s="201"/>
      <c r="FWI9" s="201"/>
      <c r="FWJ9" s="201"/>
      <c r="FWK9" s="201"/>
      <c r="FWL9" s="201"/>
      <c r="FWM9" s="201"/>
      <c r="FWN9" s="201"/>
      <c r="FWO9" s="201"/>
      <c r="FWP9" s="201"/>
      <c r="FWQ9" s="201"/>
      <c r="FWR9" s="201"/>
      <c r="FWS9" s="201"/>
      <c r="FWT9" s="201"/>
      <c r="FWU9" s="201"/>
      <c r="FWV9" s="201"/>
      <c r="FWW9" s="201"/>
      <c r="FWX9" s="201"/>
      <c r="FWY9" s="201"/>
      <c r="FWZ9" s="201"/>
      <c r="FXA9" s="201"/>
      <c r="FXB9" s="201"/>
      <c r="FXC9" s="201"/>
      <c r="FXD9" s="201"/>
      <c r="FXE9" s="201"/>
      <c r="FXF9" s="201"/>
      <c r="FXG9" s="201"/>
      <c r="FXH9" s="201"/>
      <c r="FXI9" s="201"/>
      <c r="FXJ9" s="201"/>
      <c r="FXK9" s="201"/>
      <c r="FXL9" s="201"/>
      <c r="FXM9" s="201"/>
      <c r="FXN9" s="201"/>
      <c r="FXO9" s="201"/>
      <c r="FXP9" s="201"/>
      <c r="FXQ9" s="201"/>
      <c r="FXR9" s="201"/>
      <c r="FXS9" s="201"/>
      <c r="FXT9" s="201"/>
      <c r="FXU9" s="201"/>
      <c r="FXV9" s="201"/>
      <c r="FXW9" s="201"/>
      <c r="FXX9" s="201"/>
      <c r="FXY9" s="201"/>
      <c r="FXZ9" s="201"/>
      <c r="FYA9" s="201"/>
      <c r="FYB9" s="201"/>
      <c r="FYC9" s="201"/>
      <c r="FYD9" s="201"/>
      <c r="FYE9" s="201"/>
      <c r="FYF9" s="201"/>
      <c r="FYG9" s="201"/>
      <c r="FYH9" s="201"/>
      <c r="FYI9" s="201"/>
      <c r="FYJ9" s="201"/>
      <c r="FYK9" s="201"/>
      <c r="FYL9" s="201"/>
      <c r="FYM9" s="201"/>
      <c r="FYN9" s="201"/>
      <c r="FYO9" s="201"/>
      <c r="FYP9" s="201"/>
      <c r="FYQ9" s="201"/>
      <c r="FYR9" s="201"/>
      <c r="FYS9" s="201"/>
      <c r="FYT9" s="201"/>
      <c r="FYU9" s="201"/>
      <c r="FYV9" s="201"/>
      <c r="FYW9" s="201"/>
      <c r="FYX9" s="201"/>
      <c r="FYY9" s="201"/>
      <c r="FYZ9" s="201"/>
      <c r="FZA9" s="201"/>
      <c r="FZB9" s="201"/>
      <c r="FZC9" s="201"/>
      <c r="FZD9" s="201"/>
      <c r="FZE9" s="201"/>
      <c r="FZF9" s="201"/>
      <c r="FZG9" s="201"/>
      <c r="FZH9" s="201"/>
      <c r="FZI9" s="201"/>
      <c r="FZJ9" s="201"/>
      <c r="FZK9" s="201"/>
      <c r="FZL9" s="201"/>
      <c r="FZM9" s="201"/>
      <c r="FZN9" s="201"/>
      <c r="FZO9" s="201"/>
      <c r="FZP9" s="201"/>
      <c r="FZQ9" s="201"/>
      <c r="FZR9" s="201"/>
      <c r="FZS9" s="201"/>
      <c r="FZT9" s="201"/>
      <c r="FZU9" s="201"/>
      <c r="FZV9" s="201"/>
      <c r="FZW9" s="201"/>
      <c r="FZX9" s="201"/>
      <c r="FZY9" s="201"/>
      <c r="FZZ9" s="201"/>
      <c r="GAA9" s="201"/>
      <c r="GAB9" s="201"/>
      <c r="GAC9" s="201"/>
      <c r="GAD9" s="201"/>
      <c r="GAE9" s="201"/>
      <c r="GAF9" s="201"/>
      <c r="GAG9" s="201"/>
      <c r="GAH9" s="201"/>
      <c r="GAI9" s="201"/>
      <c r="GAJ9" s="201"/>
      <c r="GAK9" s="201"/>
      <c r="GAL9" s="201"/>
      <c r="GAM9" s="201"/>
      <c r="GAN9" s="201"/>
      <c r="GAO9" s="201"/>
      <c r="GAP9" s="201"/>
      <c r="GAQ9" s="201"/>
      <c r="GAR9" s="201"/>
      <c r="GAS9" s="201"/>
      <c r="GAT9" s="201"/>
      <c r="GAU9" s="201"/>
      <c r="GAV9" s="201"/>
      <c r="GAW9" s="201"/>
      <c r="GAX9" s="201"/>
      <c r="GAY9" s="201"/>
      <c r="GAZ9" s="201"/>
      <c r="GBA9" s="201"/>
      <c r="GBB9" s="201"/>
      <c r="GBC9" s="201"/>
      <c r="GBD9" s="201"/>
      <c r="GBE9" s="201"/>
      <c r="GBF9" s="201"/>
      <c r="GBG9" s="201"/>
      <c r="GBH9" s="201"/>
      <c r="GBI9" s="201"/>
      <c r="GBJ9" s="201"/>
      <c r="GBK9" s="201"/>
      <c r="GBL9" s="201"/>
      <c r="GBM9" s="201"/>
      <c r="GBN9" s="201"/>
      <c r="GBO9" s="201"/>
      <c r="GBP9" s="201"/>
      <c r="GBQ9" s="201"/>
      <c r="GBR9" s="201"/>
      <c r="GBS9" s="201"/>
      <c r="GBT9" s="201"/>
      <c r="GBU9" s="201"/>
      <c r="GBV9" s="201"/>
      <c r="GBW9" s="201"/>
      <c r="GBX9" s="201"/>
      <c r="GBY9" s="201"/>
      <c r="GBZ9" s="201"/>
      <c r="GCA9" s="201"/>
      <c r="GCB9" s="201"/>
      <c r="GCC9" s="201"/>
      <c r="GCD9" s="201"/>
      <c r="GCE9" s="201"/>
      <c r="GCF9" s="201"/>
      <c r="GCG9" s="201"/>
      <c r="GCH9" s="201"/>
      <c r="GCI9" s="201"/>
      <c r="GCJ9" s="201"/>
      <c r="GCK9" s="201"/>
      <c r="GCL9" s="201"/>
      <c r="GCM9" s="201"/>
      <c r="GCN9" s="201"/>
      <c r="GCO9" s="201"/>
      <c r="GCP9" s="201"/>
      <c r="GCQ9" s="201"/>
      <c r="GCR9" s="201"/>
      <c r="GCS9" s="201"/>
      <c r="GCT9" s="201"/>
      <c r="GCU9" s="201"/>
      <c r="GCV9" s="201"/>
      <c r="GCW9" s="201"/>
      <c r="GCX9" s="201"/>
      <c r="GCY9" s="201"/>
      <c r="GCZ9" s="201"/>
      <c r="GDA9" s="201"/>
      <c r="GDB9" s="201"/>
      <c r="GDC9" s="201"/>
      <c r="GDD9" s="201"/>
      <c r="GDE9" s="201"/>
      <c r="GDF9" s="201"/>
      <c r="GDG9" s="201"/>
      <c r="GDH9" s="201"/>
      <c r="GDI9" s="201"/>
      <c r="GDJ9" s="201"/>
      <c r="GDK9" s="201"/>
      <c r="GDL9" s="201"/>
      <c r="GDM9" s="201"/>
      <c r="GDN9" s="201"/>
      <c r="GDO9" s="201"/>
      <c r="GDP9" s="201"/>
      <c r="GDQ9" s="201"/>
      <c r="GDR9" s="201"/>
      <c r="GDS9" s="201"/>
      <c r="GDT9" s="201"/>
      <c r="GDU9" s="201"/>
      <c r="GDV9" s="201"/>
      <c r="GDW9" s="201"/>
      <c r="GDX9" s="201"/>
      <c r="GDY9" s="201"/>
      <c r="GDZ9" s="201"/>
      <c r="GEA9" s="201"/>
      <c r="GEB9" s="201"/>
      <c r="GEC9" s="201"/>
      <c r="GED9" s="201"/>
      <c r="GEE9" s="201"/>
      <c r="GEF9" s="201"/>
      <c r="GEG9" s="201"/>
      <c r="GEH9" s="201"/>
      <c r="GEI9" s="201"/>
      <c r="GEJ9" s="201"/>
      <c r="GEK9" s="201"/>
      <c r="GEL9" s="201"/>
      <c r="GEM9" s="201"/>
      <c r="GEN9" s="201"/>
      <c r="GEO9" s="201"/>
      <c r="GEP9" s="201"/>
      <c r="GEQ9" s="201"/>
      <c r="GER9" s="201"/>
      <c r="GES9" s="201"/>
      <c r="GET9" s="201"/>
      <c r="GEU9" s="201"/>
      <c r="GEV9" s="201"/>
      <c r="GEW9" s="201"/>
      <c r="GEX9" s="201"/>
      <c r="GEY9" s="201"/>
      <c r="GEZ9" s="201"/>
      <c r="GFA9" s="201"/>
      <c r="GFB9" s="201"/>
      <c r="GFC9" s="201"/>
      <c r="GFD9" s="201"/>
      <c r="GFE9" s="201"/>
      <c r="GFF9" s="201"/>
      <c r="GFG9" s="201"/>
      <c r="GFH9" s="201"/>
      <c r="GFI9" s="201"/>
      <c r="GFJ9" s="201"/>
      <c r="GFK9" s="201"/>
      <c r="GFL9" s="201"/>
      <c r="GFM9" s="201"/>
      <c r="GFN9" s="201"/>
      <c r="GFO9" s="201"/>
      <c r="GFP9" s="201"/>
      <c r="GFQ9" s="201"/>
      <c r="GFR9" s="201"/>
      <c r="GFS9" s="201"/>
      <c r="GFT9" s="201"/>
      <c r="GFU9" s="201"/>
      <c r="GFV9" s="201"/>
      <c r="GFW9" s="201"/>
      <c r="GFX9" s="201"/>
      <c r="GFY9" s="201"/>
      <c r="GFZ9" s="201"/>
      <c r="GGA9" s="201"/>
      <c r="GGB9" s="201"/>
      <c r="GGC9" s="201"/>
      <c r="GGD9" s="201"/>
      <c r="GGE9" s="201"/>
      <c r="GGF9" s="201"/>
      <c r="GGG9" s="201"/>
      <c r="GGH9" s="201"/>
      <c r="GGI9" s="201"/>
      <c r="GGJ9" s="201"/>
      <c r="GGK9" s="201"/>
      <c r="GGL9" s="201"/>
      <c r="GGM9" s="201"/>
      <c r="GGN9" s="201"/>
      <c r="GGO9" s="201"/>
      <c r="GGP9" s="201"/>
      <c r="GGQ9" s="201"/>
      <c r="GGR9" s="201"/>
      <c r="GGS9" s="201"/>
      <c r="GGT9" s="201"/>
      <c r="GGU9" s="201"/>
      <c r="GGV9" s="201"/>
      <c r="GGW9" s="201"/>
      <c r="GGX9" s="201"/>
      <c r="GGY9" s="201"/>
      <c r="GGZ9" s="201"/>
      <c r="GHA9" s="201"/>
      <c r="GHB9" s="201"/>
      <c r="GHC9" s="201"/>
      <c r="GHD9" s="201"/>
      <c r="GHE9" s="201"/>
      <c r="GHF9" s="201"/>
      <c r="GHG9" s="201"/>
      <c r="GHH9" s="201"/>
      <c r="GHI9" s="201"/>
      <c r="GHJ9" s="201"/>
      <c r="GHK9" s="201"/>
      <c r="GHL9" s="201"/>
      <c r="GHM9" s="201"/>
      <c r="GHN9" s="201"/>
      <c r="GHO9" s="201"/>
      <c r="GHP9" s="201"/>
      <c r="GHQ9" s="201"/>
      <c r="GHR9" s="201"/>
      <c r="GHS9" s="201"/>
      <c r="GHT9" s="201"/>
      <c r="GHU9" s="201"/>
      <c r="GHV9" s="201"/>
      <c r="GHW9" s="201"/>
      <c r="GHX9" s="201"/>
      <c r="GHY9" s="201"/>
      <c r="GHZ9" s="201"/>
      <c r="GIA9" s="201"/>
      <c r="GIB9" s="201"/>
      <c r="GIC9" s="201"/>
      <c r="GID9" s="201"/>
      <c r="GIE9" s="201"/>
      <c r="GIF9" s="201"/>
      <c r="GIG9" s="201"/>
      <c r="GIH9" s="201"/>
      <c r="GII9" s="201"/>
      <c r="GIJ9" s="201"/>
      <c r="GIK9" s="201"/>
      <c r="GIL9" s="201"/>
      <c r="GIM9" s="201"/>
      <c r="GIN9" s="201"/>
      <c r="GIO9" s="201"/>
      <c r="GIP9" s="201"/>
      <c r="GIQ9" s="201"/>
      <c r="GIR9" s="201"/>
      <c r="GIS9" s="201"/>
      <c r="GIT9" s="201"/>
      <c r="GIU9" s="201"/>
      <c r="GIV9" s="201"/>
      <c r="GIW9" s="201"/>
      <c r="GIX9" s="201"/>
      <c r="GIY9" s="201"/>
      <c r="GIZ9" s="201"/>
      <c r="GJA9" s="201"/>
      <c r="GJB9" s="201"/>
      <c r="GJC9" s="201"/>
      <c r="GJD9" s="201"/>
      <c r="GJE9" s="201"/>
      <c r="GJF9" s="201"/>
      <c r="GJG9" s="201"/>
      <c r="GJH9" s="201"/>
      <c r="GJI9" s="201"/>
      <c r="GJJ9" s="201"/>
      <c r="GJK9" s="201"/>
      <c r="GJL9" s="201"/>
      <c r="GJM9" s="201"/>
      <c r="GJN9" s="201"/>
      <c r="GJO9" s="201"/>
      <c r="GJP9" s="201"/>
      <c r="GJQ9" s="201"/>
      <c r="GJR9" s="201"/>
      <c r="GJS9" s="201"/>
      <c r="GJT9" s="201"/>
      <c r="GJU9" s="201"/>
      <c r="GJV9" s="201"/>
      <c r="GJW9" s="201"/>
      <c r="GJX9" s="201"/>
      <c r="GJY9" s="201"/>
      <c r="GJZ9" s="201"/>
      <c r="GKA9" s="201"/>
      <c r="GKB9" s="201"/>
      <c r="GKC9" s="201"/>
      <c r="GKD9" s="201"/>
      <c r="GKE9" s="201"/>
      <c r="GKF9" s="201"/>
      <c r="GKG9" s="201"/>
      <c r="GKH9" s="201"/>
      <c r="GKI9" s="201"/>
      <c r="GKJ9" s="201"/>
      <c r="GKK9" s="201"/>
      <c r="GKL9" s="201"/>
      <c r="GKM9" s="201"/>
      <c r="GKN9" s="201"/>
      <c r="GKO9" s="201"/>
      <c r="GKP9" s="201"/>
      <c r="GKQ9" s="201"/>
      <c r="GKR9" s="201"/>
      <c r="GKS9" s="201"/>
      <c r="GKT9" s="201"/>
      <c r="GKU9" s="201"/>
      <c r="GKV9" s="201"/>
      <c r="GKW9" s="201"/>
      <c r="GKX9" s="201"/>
      <c r="GKY9" s="201"/>
      <c r="GKZ9" s="201"/>
      <c r="GLA9" s="201"/>
      <c r="GLB9" s="201"/>
      <c r="GLC9" s="201"/>
      <c r="GLD9" s="201"/>
      <c r="GLE9" s="201"/>
      <c r="GLF9" s="201"/>
      <c r="GLG9" s="201"/>
      <c r="GLH9" s="201"/>
      <c r="GLI9" s="201"/>
      <c r="GLJ9" s="201"/>
      <c r="GLK9" s="201"/>
      <c r="GLL9" s="201"/>
      <c r="GLM9" s="201"/>
      <c r="GLN9" s="201"/>
      <c r="GLO9" s="201"/>
      <c r="GLP9" s="201"/>
      <c r="GLQ9" s="201"/>
      <c r="GLR9" s="201"/>
      <c r="GLS9" s="201"/>
      <c r="GLT9" s="201"/>
      <c r="GLU9" s="201"/>
      <c r="GLV9" s="201"/>
      <c r="GLW9" s="201"/>
      <c r="GLX9" s="201"/>
      <c r="GLY9" s="201"/>
      <c r="GLZ9" s="201"/>
      <c r="GMA9" s="201"/>
      <c r="GMB9" s="201"/>
      <c r="GMC9" s="201"/>
      <c r="GMD9" s="201"/>
      <c r="GME9" s="201"/>
      <c r="GMF9" s="201"/>
      <c r="GMG9" s="201"/>
      <c r="GMH9" s="201"/>
      <c r="GMI9" s="201"/>
      <c r="GMJ9" s="201"/>
      <c r="GMK9" s="201"/>
      <c r="GML9" s="201"/>
      <c r="GMM9" s="201"/>
      <c r="GMN9" s="201"/>
      <c r="GMO9" s="201"/>
      <c r="GMP9" s="201"/>
      <c r="GMQ9" s="201"/>
      <c r="GMR9" s="201"/>
      <c r="GMS9" s="201"/>
      <c r="GMT9" s="201"/>
      <c r="GMU9" s="201"/>
      <c r="GMV9" s="201"/>
      <c r="GMW9" s="201"/>
      <c r="GMX9" s="201"/>
      <c r="GMY9" s="201"/>
      <c r="GMZ9" s="201"/>
      <c r="GNA9" s="201"/>
      <c r="GNB9" s="201"/>
      <c r="GNC9" s="201"/>
      <c r="GND9" s="201"/>
      <c r="GNE9" s="201"/>
      <c r="GNF9" s="201"/>
      <c r="GNG9" s="201"/>
      <c r="GNH9" s="201"/>
      <c r="GNI9" s="201"/>
      <c r="GNJ9" s="201"/>
      <c r="GNK9" s="201"/>
      <c r="GNL9" s="201"/>
      <c r="GNM9" s="201"/>
      <c r="GNN9" s="201"/>
      <c r="GNO9" s="201"/>
      <c r="GNP9" s="201"/>
      <c r="GNQ9" s="201"/>
      <c r="GNR9" s="201"/>
      <c r="GNS9" s="201"/>
      <c r="GNT9" s="201"/>
      <c r="GNU9" s="201"/>
      <c r="GNV9" s="201"/>
      <c r="GNW9" s="201"/>
      <c r="GNX9" s="201"/>
      <c r="GNY9" s="201"/>
      <c r="GNZ9" s="201"/>
      <c r="GOA9" s="201"/>
      <c r="GOB9" s="201"/>
      <c r="GOC9" s="201"/>
      <c r="GOD9" s="201"/>
      <c r="GOE9" s="201"/>
      <c r="GOF9" s="201"/>
      <c r="GOG9" s="201"/>
      <c r="GOH9" s="201"/>
      <c r="GOI9" s="201"/>
      <c r="GOJ9" s="201"/>
      <c r="GOK9" s="201"/>
      <c r="GOL9" s="201"/>
      <c r="GOM9" s="201"/>
      <c r="GON9" s="201"/>
      <c r="GOO9" s="201"/>
      <c r="GOP9" s="201"/>
      <c r="GOQ9" s="201"/>
      <c r="GOR9" s="201"/>
      <c r="GOS9" s="201"/>
      <c r="GOT9" s="201"/>
      <c r="GOU9" s="201"/>
      <c r="GOV9" s="201"/>
      <c r="GOW9" s="201"/>
      <c r="GOX9" s="201"/>
      <c r="GOY9" s="201"/>
      <c r="GOZ9" s="201"/>
      <c r="GPA9" s="201"/>
      <c r="GPB9" s="201"/>
      <c r="GPC9" s="201"/>
      <c r="GPD9" s="201"/>
      <c r="GPE9" s="201"/>
      <c r="GPF9" s="201"/>
      <c r="GPG9" s="201"/>
      <c r="GPH9" s="201"/>
      <c r="GPI9" s="201"/>
      <c r="GPJ9" s="201"/>
      <c r="GPK9" s="201"/>
      <c r="GPL9" s="201"/>
      <c r="GPM9" s="201"/>
      <c r="GPN9" s="201"/>
      <c r="GPO9" s="201"/>
      <c r="GPP9" s="201"/>
      <c r="GPQ9" s="201"/>
      <c r="GPR9" s="201"/>
      <c r="GPS9" s="201"/>
      <c r="GPT9" s="201"/>
      <c r="GPU9" s="201"/>
      <c r="GPV9" s="201"/>
      <c r="GPW9" s="201"/>
      <c r="GPX9" s="201"/>
      <c r="GPY9" s="201"/>
      <c r="GPZ9" s="201"/>
      <c r="GQA9" s="201"/>
      <c r="GQB9" s="201"/>
      <c r="GQC9" s="201"/>
      <c r="GQD9" s="201"/>
      <c r="GQE9" s="201"/>
      <c r="GQF9" s="201"/>
      <c r="GQG9" s="201"/>
      <c r="GQH9" s="201"/>
      <c r="GQI9" s="201"/>
      <c r="GQJ9" s="201"/>
      <c r="GQK9" s="201"/>
      <c r="GQL9" s="201"/>
      <c r="GQM9" s="201"/>
      <c r="GQN9" s="201"/>
      <c r="GQO9" s="201"/>
      <c r="GQP9" s="201"/>
      <c r="GQQ9" s="201"/>
      <c r="GQR9" s="201"/>
      <c r="GQS9" s="201"/>
      <c r="GQT9" s="201"/>
      <c r="GQU9" s="201"/>
      <c r="GQV9" s="201"/>
      <c r="GQW9" s="201"/>
      <c r="GQX9" s="201"/>
      <c r="GQY9" s="201"/>
      <c r="GQZ9" s="201"/>
      <c r="GRA9" s="201"/>
      <c r="GRB9" s="201"/>
      <c r="GRC9" s="201"/>
      <c r="GRD9" s="201"/>
      <c r="GRE9" s="201"/>
      <c r="GRF9" s="201"/>
      <c r="GRG9" s="201"/>
      <c r="GRH9" s="201"/>
      <c r="GRI9" s="201"/>
      <c r="GRJ9" s="201"/>
      <c r="GRK9" s="201"/>
      <c r="GRL9" s="201"/>
      <c r="GRM9" s="201"/>
      <c r="GRN9" s="201"/>
      <c r="GRO9" s="201"/>
      <c r="GRP9" s="201"/>
      <c r="GRQ9" s="201"/>
      <c r="GRR9" s="201"/>
      <c r="GRS9" s="201"/>
      <c r="GRT9" s="201"/>
      <c r="GRU9" s="201"/>
      <c r="GRV9" s="201"/>
      <c r="GRW9" s="201"/>
      <c r="GRX9" s="201"/>
      <c r="GRY9" s="201"/>
      <c r="GRZ9" s="201"/>
      <c r="GSA9" s="201"/>
      <c r="GSB9" s="201"/>
      <c r="GSC9" s="201"/>
      <c r="GSD9" s="201"/>
      <c r="GSE9" s="201"/>
      <c r="GSF9" s="201"/>
      <c r="GSG9" s="201"/>
      <c r="GSH9" s="201"/>
      <c r="GSI9" s="201"/>
      <c r="GSJ9" s="201"/>
      <c r="GSK9" s="201"/>
      <c r="GSL9" s="201"/>
      <c r="GSM9" s="201"/>
      <c r="GSN9" s="201"/>
      <c r="GSO9" s="201"/>
      <c r="GSP9" s="201"/>
      <c r="GSQ9" s="201"/>
      <c r="GSR9" s="201"/>
      <c r="GSS9" s="201"/>
      <c r="GST9" s="201"/>
      <c r="GSU9" s="201"/>
      <c r="GSV9" s="201"/>
      <c r="GSW9" s="201"/>
      <c r="GSX9" s="201"/>
      <c r="GSY9" s="201"/>
      <c r="GSZ9" s="201"/>
      <c r="GTA9" s="201"/>
      <c r="GTB9" s="201"/>
      <c r="GTC9" s="201"/>
      <c r="GTD9" s="201"/>
      <c r="GTE9" s="201"/>
      <c r="GTF9" s="201"/>
      <c r="GTG9" s="201"/>
      <c r="GTH9" s="201"/>
      <c r="GTI9" s="201"/>
      <c r="GTJ9" s="201"/>
      <c r="GTK9" s="201"/>
      <c r="GTL9" s="201"/>
      <c r="GTM9" s="201"/>
      <c r="GTN9" s="201"/>
      <c r="GTO9" s="201"/>
      <c r="GTP9" s="201"/>
      <c r="GTQ9" s="201"/>
      <c r="GTR9" s="201"/>
      <c r="GTS9" s="201"/>
      <c r="GTT9" s="201"/>
      <c r="GTU9" s="201"/>
      <c r="GTV9" s="201"/>
      <c r="GTW9" s="201"/>
      <c r="GTX9" s="201"/>
      <c r="GTY9" s="201"/>
      <c r="GTZ9" s="201"/>
      <c r="GUA9" s="201"/>
      <c r="GUB9" s="201"/>
      <c r="GUC9" s="201"/>
      <c r="GUD9" s="201"/>
      <c r="GUE9" s="201"/>
      <c r="GUF9" s="201"/>
      <c r="GUG9" s="201"/>
      <c r="GUH9" s="201"/>
      <c r="GUI9" s="201"/>
      <c r="GUJ9" s="201"/>
      <c r="GUK9" s="201"/>
      <c r="GUL9" s="201"/>
      <c r="GUM9" s="201"/>
      <c r="GUN9" s="201"/>
      <c r="GUO9" s="201"/>
      <c r="GUP9" s="201"/>
      <c r="GUQ9" s="201"/>
      <c r="GUR9" s="201"/>
      <c r="GUS9" s="201"/>
      <c r="GUT9" s="201"/>
      <c r="GUU9" s="201"/>
      <c r="GUV9" s="201"/>
      <c r="GUW9" s="201"/>
      <c r="GUX9" s="201"/>
      <c r="GUY9" s="201"/>
      <c r="GUZ9" s="201"/>
      <c r="GVA9" s="201"/>
      <c r="GVB9" s="201"/>
      <c r="GVC9" s="201"/>
      <c r="GVD9" s="201"/>
      <c r="GVE9" s="201"/>
      <c r="GVF9" s="201"/>
      <c r="GVG9" s="201"/>
      <c r="GVH9" s="201"/>
      <c r="GVI9" s="201"/>
      <c r="GVJ9" s="201"/>
      <c r="GVK9" s="201"/>
      <c r="GVL9" s="201"/>
      <c r="GVM9" s="201"/>
      <c r="GVN9" s="201"/>
      <c r="GVO9" s="201"/>
      <c r="GVP9" s="201"/>
      <c r="GVQ9" s="201"/>
      <c r="GVR9" s="201"/>
      <c r="GVS9" s="201"/>
      <c r="GVT9" s="201"/>
      <c r="GVU9" s="201"/>
      <c r="GVV9" s="201"/>
      <c r="GVW9" s="201"/>
      <c r="GVX9" s="201"/>
      <c r="GVY9" s="201"/>
      <c r="GVZ9" s="201"/>
      <c r="GWA9" s="201"/>
      <c r="GWB9" s="201"/>
      <c r="GWC9" s="201"/>
      <c r="GWD9" s="201"/>
      <c r="GWE9" s="201"/>
      <c r="GWF9" s="201"/>
      <c r="GWG9" s="201"/>
      <c r="GWH9" s="201"/>
      <c r="GWI9" s="201"/>
      <c r="GWJ9" s="201"/>
      <c r="GWK9" s="201"/>
      <c r="GWL9" s="201"/>
      <c r="GWM9" s="201"/>
      <c r="GWN9" s="201"/>
      <c r="GWO9" s="201"/>
      <c r="GWP9" s="201"/>
      <c r="GWQ9" s="201"/>
      <c r="GWR9" s="201"/>
      <c r="GWS9" s="201"/>
      <c r="GWT9" s="201"/>
      <c r="GWU9" s="201"/>
      <c r="GWV9" s="201"/>
      <c r="GWW9" s="201"/>
      <c r="GWX9" s="201"/>
      <c r="GWY9" s="201"/>
      <c r="GWZ9" s="201"/>
      <c r="GXA9" s="201"/>
      <c r="GXB9" s="201"/>
      <c r="GXC9" s="201"/>
      <c r="GXD9" s="201"/>
      <c r="GXE9" s="201"/>
      <c r="GXF9" s="201"/>
      <c r="GXG9" s="201"/>
      <c r="GXH9" s="201"/>
      <c r="GXI9" s="201"/>
      <c r="GXJ9" s="201"/>
      <c r="GXK9" s="201"/>
      <c r="GXL9" s="201"/>
      <c r="GXM9" s="201"/>
      <c r="GXN9" s="201"/>
      <c r="GXO9" s="201"/>
      <c r="GXP9" s="201"/>
      <c r="GXQ9" s="201"/>
      <c r="GXR9" s="201"/>
      <c r="GXS9" s="201"/>
      <c r="GXT9" s="201"/>
      <c r="GXU9" s="201"/>
      <c r="GXV9" s="201"/>
      <c r="GXW9" s="201"/>
      <c r="GXX9" s="201"/>
      <c r="GXY9" s="201"/>
      <c r="GXZ9" s="201"/>
      <c r="GYA9" s="201"/>
      <c r="GYB9" s="201"/>
      <c r="GYC9" s="201"/>
      <c r="GYD9" s="201"/>
      <c r="GYE9" s="201"/>
      <c r="GYF9" s="201"/>
      <c r="GYG9" s="201"/>
      <c r="GYH9" s="201"/>
      <c r="GYI9" s="201"/>
      <c r="GYJ9" s="201"/>
      <c r="GYK9" s="201"/>
      <c r="GYL9" s="201"/>
      <c r="GYM9" s="201"/>
      <c r="GYN9" s="201"/>
      <c r="GYO9" s="201"/>
      <c r="GYP9" s="201"/>
      <c r="GYQ9" s="201"/>
      <c r="GYR9" s="201"/>
      <c r="GYS9" s="201"/>
      <c r="GYT9" s="201"/>
      <c r="GYU9" s="201"/>
      <c r="GYV9" s="201"/>
      <c r="GYW9" s="201"/>
      <c r="GYX9" s="201"/>
      <c r="GYY9" s="201"/>
      <c r="GYZ9" s="201"/>
      <c r="GZA9" s="201"/>
      <c r="GZB9" s="201"/>
      <c r="GZC9" s="201"/>
      <c r="GZD9" s="201"/>
      <c r="GZE9" s="201"/>
      <c r="GZF9" s="201"/>
      <c r="GZG9" s="201"/>
      <c r="GZH9" s="201"/>
      <c r="GZI9" s="201"/>
      <c r="GZJ9" s="201"/>
      <c r="GZK9" s="201"/>
      <c r="GZL9" s="201"/>
      <c r="GZM9" s="201"/>
      <c r="GZN9" s="201"/>
      <c r="GZO9" s="201"/>
      <c r="GZP9" s="201"/>
      <c r="GZQ9" s="201"/>
      <c r="GZR9" s="201"/>
      <c r="GZS9" s="201"/>
      <c r="GZT9" s="201"/>
      <c r="GZU9" s="201"/>
      <c r="GZV9" s="201"/>
      <c r="GZW9" s="201"/>
      <c r="GZX9" s="201"/>
      <c r="GZY9" s="201"/>
      <c r="GZZ9" s="201"/>
      <c r="HAA9" s="201"/>
      <c r="HAB9" s="201"/>
      <c r="HAC9" s="201"/>
      <c r="HAD9" s="201"/>
      <c r="HAE9" s="201"/>
      <c r="HAF9" s="201"/>
      <c r="HAG9" s="201"/>
      <c r="HAH9" s="201"/>
      <c r="HAI9" s="201"/>
      <c r="HAJ9" s="201"/>
      <c r="HAK9" s="201"/>
      <c r="HAL9" s="201"/>
      <c r="HAM9" s="201"/>
      <c r="HAN9" s="201"/>
      <c r="HAO9" s="201"/>
      <c r="HAP9" s="201"/>
      <c r="HAQ9" s="201"/>
      <c r="HAR9" s="201"/>
      <c r="HAS9" s="201"/>
      <c r="HAT9" s="201"/>
      <c r="HAU9" s="201"/>
      <c r="HAV9" s="201"/>
      <c r="HAW9" s="201"/>
      <c r="HAX9" s="201"/>
      <c r="HAY9" s="201"/>
      <c r="HAZ9" s="201"/>
      <c r="HBA9" s="201"/>
      <c r="HBB9" s="201"/>
      <c r="HBC9" s="201"/>
      <c r="HBD9" s="201"/>
      <c r="HBE9" s="201"/>
      <c r="HBF9" s="201"/>
      <c r="HBG9" s="201"/>
      <c r="HBH9" s="201"/>
      <c r="HBI9" s="201"/>
      <c r="HBJ9" s="201"/>
      <c r="HBK9" s="201"/>
      <c r="HBL9" s="201"/>
      <c r="HBM9" s="201"/>
      <c r="HBN9" s="201"/>
      <c r="HBO9" s="201"/>
      <c r="HBP9" s="201"/>
      <c r="HBQ9" s="201"/>
      <c r="HBR9" s="201"/>
      <c r="HBS9" s="201"/>
      <c r="HBT9" s="201"/>
      <c r="HBU9" s="201"/>
      <c r="HBV9" s="201"/>
      <c r="HBW9" s="201"/>
      <c r="HBX9" s="201"/>
      <c r="HBY9" s="201"/>
      <c r="HBZ9" s="201"/>
      <c r="HCA9" s="201"/>
      <c r="HCB9" s="201"/>
      <c r="HCC9" s="201"/>
      <c r="HCD9" s="201"/>
      <c r="HCE9" s="201"/>
      <c r="HCF9" s="201"/>
      <c r="HCG9" s="201"/>
      <c r="HCH9" s="201"/>
      <c r="HCI9" s="201"/>
      <c r="HCJ9" s="201"/>
      <c r="HCK9" s="201"/>
      <c r="HCL9" s="201"/>
      <c r="HCM9" s="201"/>
      <c r="HCN9" s="201"/>
      <c r="HCO9" s="201"/>
      <c r="HCP9" s="201"/>
      <c r="HCQ9" s="201"/>
      <c r="HCR9" s="201"/>
      <c r="HCS9" s="201"/>
      <c r="HCT9" s="201"/>
      <c r="HCU9" s="201"/>
      <c r="HCV9" s="201"/>
      <c r="HCW9" s="201"/>
      <c r="HCX9" s="201"/>
      <c r="HCY9" s="201"/>
      <c r="HCZ9" s="201"/>
      <c r="HDA9" s="201"/>
      <c r="HDB9" s="201"/>
      <c r="HDC9" s="201"/>
      <c r="HDD9" s="201"/>
      <c r="HDE9" s="201"/>
      <c r="HDF9" s="201"/>
      <c r="HDG9" s="201"/>
      <c r="HDH9" s="201"/>
      <c r="HDI9" s="201"/>
      <c r="HDJ9" s="201"/>
      <c r="HDK9" s="201"/>
      <c r="HDL9" s="201"/>
      <c r="HDM9" s="201"/>
      <c r="HDN9" s="201"/>
      <c r="HDO9" s="201"/>
      <c r="HDP9" s="201"/>
      <c r="HDQ9" s="201"/>
      <c r="HDR9" s="201"/>
      <c r="HDS9" s="201"/>
      <c r="HDT9" s="201"/>
      <c r="HDU9" s="201"/>
      <c r="HDV9" s="201"/>
      <c r="HDW9" s="201"/>
      <c r="HDX9" s="201"/>
      <c r="HDY9" s="201"/>
      <c r="HDZ9" s="201"/>
      <c r="HEA9" s="201"/>
      <c r="HEB9" s="201"/>
      <c r="HEC9" s="201"/>
      <c r="HED9" s="201"/>
      <c r="HEE9" s="201"/>
      <c r="HEF9" s="201"/>
      <c r="HEG9" s="201"/>
      <c r="HEH9" s="201"/>
      <c r="HEI9" s="201"/>
      <c r="HEJ9" s="201"/>
      <c r="HEK9" s="201"/>
      <c r="HEL9" s="201"/>
      <c r="HEM9" s="201"/>
      <c r="HEN9" s="201"/>
      <c r="HEO9" s="201"/>
      <c r="HEP9" s="201"/>
      <c r="HEQ9" s="201"/>
      <c r="HER9" s="201"/>
      <c r="HES9" s="201"/>
      <c r="HET9" s="201"/>
      <c r="HEU9" s="201"/>
      <c r="HEV9" s="201"/>
      <c r="HEW9" s="201"/>
      <c r="HEX9" s="201"/>
      <c r="HEY9" s="201"/>
      <c r="HEZ9" s="201"/>
      <c r="HFA9" s="201"/>
      <c r="HFB9" s="201"/>
      <c r="HFC9" s="201"/>
      <c r="HFD9" s="201"/>
      <c r="HFE9" s="201"/>
      <c r="HFF9" s="201"/>
      <c r="HFG9" s="201"/>
      <c r="HFH9" s="201"/>
      <c r="HFI9" s="201"/>
      <c r="HFJ9" s="201"/>
      <c r="HFK9" s="201"/>
      <c r="HFL9" s="201"/>
      <c r="HFM9" s="201"/>
      <c r="HFN9" s="201"/>
      <c r="HFO9" s="201"/>
      <c r="HFP9" s="201"/>
      <c r="HFQ9" s="201"/>
      <c r="HFR9" s="201"/>
      <c r="HFS9" s="201"/>
      <c r="HFT9" s="201"/>
      <c r="HFU9" s="201"/>
      <c r="HFV9" s="201"/>
      <c r="HFW9" s="201"/>
      <c r="HFX9" s="201"/>
      <c r="HFY9" s="201"/>
      <c r="HFZ9" s="201"/>
      <c r="HGA9" s="201"/>
      <c r="HGB9" s="201"/>
      <c r="HGC9" s="201"/>
      <c r="HGD9" s="201"/>
      <c r="HGE9" s="201"/>
      <c r="HGF9" s="201"/>
      <c r="HGG9" s="201"/>
      <c r="HGH9" s="201"/>
      <c r="HGI9" s="201"/>
      <c r="HGJ9" s="201"/>
      <c r="HGK9" s="201"/>
      <c r="HGL9" s="201"/>
      <c r="HGM9" s="201"/>
      <c r="HGN9" s="201"/>
      <c r="HGO9" s="201"/>
      <c r="HGP9" s="201"/>
      <c r="HGQ9" s="201"/>
      <c r="HGR9" s="201"/>
      <c r="HGS9" s="201"/>
      <c r="HGT9" s="201"/>
      <c r="HGU9" s="201"/>
      <c r="HGV9" s="201"/>
      <c r="HGW9" s="201"/>
      <c r="HGX9" s="201"/>
      <c r="HGY9" s="201"/>
      <c r="HGZ9" s="201"/>
      <c r="HHA9" s="201"/>
      <c r="HHB9" s="201"/>
      <c r="HHC9" s="201"/>
      <c r="HHD9" s="201"/>
      <c r="HHE9" s="201"/>
      <c r="HHF9" s="201"/>
      <c r="HHG9" s="201"/>
      <c r="HHH9" s="201"/>
      <c r="HHI9" s="201"/>
      <c r="HHJ9" s="201"/>
      <c r="HHK9" s="201"/>
      <c r="HHL9" s="201"/>
      <c r="HHM9" s="201"/>
      <c r="HHN9" s="201"/>
      <c r="HHO9" s="201"/>
      <c r="HHP9" s="201"/>
      <c r="HHQ9" s="201"/>
      <c r="HHR9" s="201"/>
      <c r="HHS9" s="201"/>
      <c r="HHT9" s="201"/>
      <c r="HHU9" s="201"/>
      <c r="HHV9" s="201"/>
      <c r="HHW9" s="201"/>
      <c r="HHX9" s="201"/>
      <c r="HHY9" s="201"/>
      <c r="HHZ9" s="201"/>
      <c r="HIA9" s="201"/>
      <c r="HIB9" s="201"/>
      <c r="HIC9" s="201"/>
      <c r="HID9" s="201"/>
      <c r="HIE9" s="201"/>
      <c r="HIF9" s="201"/>
      <c r="HIG9" s="201"/>
      <c r="HIH9" s="201"/>
      <c r="HII9" s="201"/>
      <c r="HIJ9" s="201"/>
      <c r="HIK9" s="201"/>
      <c r="HIL9" s="201"/>
      <c r="HIM9" s="201"/>
      <c r="HIN9" s="201"/>
      <c r="HIO9" s="201"/>
      <c r="HIP9" s="201"/>
      <c r="HIQ9" s="201"/>
      <c r="HIR9" s="201"/>
      <c r="HIS9" s="201"/>
      <c r="HIT9" s="201"/>
      <c r="HIU9" s="201"/>
      <c r="HIV9" s="201"/>
      <c r="HIW9" s="201"/>
      <c r="HIX9" s="201"/>
      <c r="HIY9" s="201"/>
      <c r="HIZ9" s="201"/>
      <c r="HJA9" s="201"/>
      <c r="HJB9" s="201"/>
      <c r="HJC9" s="201"/>
      <c r="HJD9" s="201"/>
      <c r="HJE9" s="201"/>
      <c r="HJF9" s="201"/>
      <c r="HJG9" s="201"/>
      <c r="HJH9" s="201"/>
      <c r="HJI9" s="201"/>
      <c r="HJJ9" s="201"/>
      <c r="HJK9" s="201"/>
      <c r="HJL9" s="201"/>
      <c r="HJM9" s="201"/>
      <c r="HJN9" s="201"/>
      <c r="HJO9" s="201"/>
      <c r="HJP9" s="201"/>
      <c r="HJQ9" s="201"/>
      <c r="HJR9" s="201"/>
      <c r="HJS9" s="201"/>
      <c r="HJT9" s="201"/>
      <c r="HJU9" s="201"/>
      <c r="HJV9" s="201"/>
      <c r="HJW9" s="201"/>
      <c r="HJX9" s="201"/>
      <c r="HJY9" s="201"/>
      <c r="HJZ9" s="201"/>
      <c r="HKA9" s="201"/>
      <c r="HKB9" s="201"/>
      <c r="HKC9" s="201"/>
      <c r="HKD9" s="201"/>
      <c r="HKE9" s="201"/>
      <c r="HKF9" s="201"/>
      <c r="HKG9" s="201"/>
      <c r="HKH9" s="201"/>
      <c r="HKI9" s="201"/>
      <c r="HKJ9" s="201"/>
      <c r="HKK9" s="201"/>
      <c r="HKL9" s="201"/>
      <c r="HKM9" s="201"/>
      <c r="HKN9" s="201"/>
      <c r="HKO9" s="201"/>
      <c r="HKP9" s="201"/>
      <c r="HKQ9" s="201"/>
      <c r="HKR9" s="201"/>
      <c r="HKS9" s="201"/>
      <c r="HKT9" s="201"/>
      <c r="HKU9" s="201"/>
      <c r="HKV9" s="201"/>
      <c r="HKW9" s="201"/>
      <c r="HKX9" s="201"/>
      <c r="HKY9" s="201"/>
      <c r="HKZ9" s="201"/>
      <c r="HLA9" s="201"/>
      <c r="HLB9" s="201"/>
      <c r="HLC9" s="201"/>
      <c r="HLD9" s="201"/>
      <c r="HLE9" s="201"/>
      <c r="HLF9" s="201"/>
      <c r="HLG9" s="201"/>
      <c r="HLH9" s="201"/>
      <c r="HLI9" s="201"/>
      <c r="HLJ9" s="201"/>
      <c r="HLK9" s="201"/>
      <c r="HLL9" s="201"/>
      <c r="HLM9" s="201"/>
      <c r="HLN9" s="201"/>
      <c r="HLO9" s="201"/>
      <c r="HLP9" s="201"/>
      <c r="HLQ9" s="201"/>
      <c r="HLR9" s="201"/>
      <c r="HLS9" s="201"/>
      <c r="HLT9" s="201"/>
      <c r="HLU9" s="201"/>
      <c r="HLV9" s="201"/>
      <c r="HLW9" s="201"/>
      <c r="HLX9" s="201"/>
      <c r="HLY9" s="201"/>
      <c r="HLZ9" s="201"/>
      <c r="HMA9" s="201"/>
      <c r="HMB9" s="201"/>
      <c r="HMC9" s="201"/>
      <c r="HMD9" s="201"/>
      <c r="HME9" s="201"/>
      <c r="HMF9" s="201"/>
      <c r="HMG9" s="201"/>
      <c r="HMH9" s="201"/>
      <c r="HMI9" s="201"/>
      <c r="HMJ9" s="201"/>
      <c r="HMK9" s="201"/>
      <c r="HML9" s="201"/>
      <c r="HMM9" s="201"/>
      <c r="HMN9" s="201"/>
      <c r="HMO9" s="201"/>
      <c r="HMP9" s="201"/>
      <c r="HMQ9" s="201"/>
      <c r="HMR9" s="201"/>
      <c r="HMS9" s="201"/>
      <c r="HMT9" s="201"/>
      <c r="HMU9" s="201"/>
      <c r="HMV9" s="201"/>
      <c r="HMW9" s="201"/>
      <c r="HMX9" s="201"/>
      <c r="HMY9" s="201"/>
      <c r="HMZ9" s="201"/>
      <c r="HNA9" s="201"/>
      <c r="HNB9" s="201"/>
      <c r="HNC9" s="201"/>
      <c r="HND9" s="201"/>
      <c r="HNE9" s="201"/>
      <c r="HNF9" s="201"/>
      <c r="HNG9" s="201"/>
      <c r="HNH9" s="201"/>
      <c r="HNI9" s="201"/>
      <c r="HNJ9" s="201"/>
      <c r="HNK9" s="201"/>
      <c r="HNL9" s="201"/>
      <c r="HNM9" s="201"/>
      <c r="HNN9" s="201"/>
      <c r="HNO9" s="201"/>
      <c r="HNP9" s="201"/>
      <c r="HNQ9" s="201"/>
      <c r="HNR9" s="201"/>
      <c r="HNS9" s="201"/>
      <c r="HNT9" s="201"/>
      <c r="HNU9" s="201"/>
      <c r="HNV9" s="201"/>
      <c r="HNW9" s="201"/>
      <c r="HNX9" s="201"/>
      <c r="HNY9" s="201"/>
      <c r="HNZ9" s="201"/>
      <c r="HOA9" s="201"/>
      <c r="HOB9" s="201"/>
      <c r="HOC9" s="201"/>
      <c r="HOD9" s="201"/>
      <c r="HOE9" s="201"/>
      <c r="HOF9" s="201"/>
      <c r="HOG9" s="201"/>
      <c r="HOH9" s="201"/>
      <c r="HOI9" s="201"/>
      <c r="HOJ9" s="201"/>
      <c r="HOK9" s="201"/>
      <c r="HOL9" s="201"/>
      <c r="HOM9" s="201"/>
      <c r="HON9" s="201"/>
      <c r="HOO9" s="201"/>
      <c r="HOP9" s="201"/>
      <c r="HOQ9" s="201"/>
      <c r="HOR9" s="201"/>
      <c r="HOS9" s="201"/>
      <c r="HOT9" s="201"/>
      <c r="HOU9" s="201"/>
      <c r="HOV9" s="201"/>
      <c r="HOW9" s="201"/>
      <c r="HOX9" s="201"/>
      <c r="HOY9" s="201"/>
      <c r="HOZ9" s="201"/>
      <c r="HPA9" s="201"/>
      <c r="HPB9" s="201"/>
      <c r="HPC9" s="201"/>
      <c r="HPD9" s="201"/>
      <c r="HPE9" s="201"/>
      <c r="HPF9" s="201"/>
      <c r="HPG9" s="201"/>
      <c r="HPH9" s="201"/>
      <c r="HPI9" s="201"/>
      <c r="HPJ9" s="201"/>
      <c r="HPK9" s="201"/>
      <c r="HPL9" s="201"/>
      <c r="HPM9" s="201"/>
      <c r="HPN9" s="201"/>
      <c r="HPO9" s="201"/>
      <c r="HPP9" s="201"/>
      <c r="HPQ9" s="201"/>
      <c r="HPR9" s="201"/>
      <c r="HPS9" s="201"/>
      <c r="HPT9" s="201"/>
      <c r="HPU9" s="201"/>
      <c r="HPV9" s="201"/>
      <c r="HPW9" s="201"/>
      <c r="HPX9" s="201"/>
      <c r="HPY9" s="201"/>
      <c r="HPZ9" s="201"/>
      <c r="HQA9" s="201"/>
      <c r="HQB9" s="201"/>
      <c r="HQC9" s="201"/>
      <c r="HQD9" s="201"/>
      <c r="HQE9" s="201"/>
      <c r="HQF9" s="201"/>
      <c r="HQG9" s="201"/>
      <c r="HQH9" s="201"/>
      <c r="HQI9" s="201"/>
      <c r="HQJ9" s="201"/>
      <c r="HQK9" s="201"/>
      <c r="HQL9" s="201"/>
      <c r="HQM9" s="201"/>
      <c r="HQN9" s="201"/>
      <c r="HQO9" s="201"/>
      <c r="HQP9" s="201"/>
      <c r="HQQ9" s="201"/>
      <c r="HQR9" s="201"/>
      <c r="HQS9" s="201"/>
      <c r="HQT9" s="201"/>
      <c r="HQU9" s="201"/>
      <c r="HQV9" s="201"/>
      <c r="HQW9" s="201"/>
      <c r="HQX9" s="201"/>
      <c r="HQY9" s="201"/>
      <c r="HQZ9" s="201"/>
      <c r="HRA9" s="201"/>
      <c r="HRB9" s="201"/>
      <c r="HRC9" s="201"/>
      <c r="HRD9" s="201"/>
      <c r="HRE9" s="201"/>
      <c r="HRF9" s="201"/>
      <c r="HRG9" s="201"/>
      <c r="HRH9" s="201"/>
      <c r="HRI9" s="201"/>
      <c r="HRJ9" s="201"/>
      <c r="HRK9" s="201"/>
      <c r="HRL9" s="201"/>
      <c r="HRM9" s="201"/>
      <c r="HRN9" s="201"/>
      <c r="HRO9" s="201"/>
      <c r="HRP9" s="201"/>
      <c r="HRQ9" s="201"/>
      <c r="HRR9" s="201"/>
      <c r="HRS9" s="201"/>
      <c r="HRT9" s="201"/>
      <c r="HRU9" s="201"/>
      <c r="HRV9" s="201"/>
      <c r="HRW9" s="201"/>
      <c r="HRX9" s="201"/>
      <c r="HRY9" s="201"/>
      <c r="HRZ9" s="201"/>
      <c r="HSA9" s="201"/>
      <c r="HSB9" s="201"/>
      <c r="HSC9" s="201"/>
      <c r="HSD9" s="201"/>
      <c r="HSE9" s="201"/>
      <c r="HSF9" s="201"/>
      <c r="HSG9" s="201"/>
      <c r="HSH9" s="201"/>
      <c r="HSI9" s="201"/>
      <c r="HSJ9" s="201"/>
      <c r="HSK9" s="201"/>
      <c r="HSL9" s="201"/>
      <c r="HSM9" s="201"/>
      <c r="HSN9" s="201"/>
      <c r="HSO9" s="201"/>
      <c r="HSP9" s="201"/>
      <c r="HSQ9" s="201"/>
      <c r="HSR9" s="201"/>
      <c r="HSS9" s="201"/>
      <c r="HST9" s="201"/>
      <c r="HSU9" s="201"/>
      <c r="HSV9" s="201"/>
      <c r="HSW9" s="201"/>
      <c r="HSX9" s="201"/>
      <c r="HSY9" s="201"/>
      <c r="HSZ9" s="201"/>
      <c r="HTA9" s="201"/>
      <c r="HTB9" s="201"/>
      <c r="HTC9" s="201"/>
      <c r="HTD9" s="201"/>
      <c r="HTE9" s="201"/>
      <c r="HTF9" s="201"/>
      <c r="HTG9" s="201"/>
      <c r="HTH9" s="201"/>
      <c r="HTI9" s="201"/>
      <c r="HTJ9" s="201"/>
      <c r="HTK9" s="201"/>
      <c r="HTL9" s="201"/>
      <c r="HTM9" s="201"/>
      <c r="HTN9" s="201"/>
      <c r="HTO9" s="201"/>
      <c r="HTP9" s="201"/>
      <c r="HTQ9" s="201"/>
      <c r="HTR9" s="201"/>
      <c r="HTS9" s="201"/>
      <c r="HTT9" s="201"/>
      <c r="HTU9" s="201"/>
      <c r="HTV9" s="201"/>
      <c r="HTW9" s="201"/>
      <c r="HTX9" s="201"/>
      <c r="HTY9" s="201"/>
      <c r="HTZ9" s="201"/>
      <c r="HUA9" s="201"/>
      <c r="HUB9" s="201"/>
      <c r="HUC9" s="201"/>
      <c r="HUD9" s="201"/>
      <c r="HUE9" s="201"/>
      <c r="HUF9" s="201"/>
      <c r="HUG9" s="201"/>
      <c r="HUH9" s="201"/>
      <c r="HUI9" s="201"/>
      <c r="HUJ9" s="201"/>
      <c r="HUK9" s="201"/>
      <c r="HUL9" s="201"/>
      <c r="HUM9" s="201"/>
      <c r="HUN9" s="201"/>
      <c r="HUO9" s="201"/>
      <c r="HUP9" s="201"/>
      <c r="HUQ9" s="201"/>
      <c r="HUR9" s="201"/>
      <c r="HUS9" s="201"/>
      <c r="HUT9" s="201"/>
      <c r="HUU9" s="201"/>
      <c r="HUV9" s="201"/>
      <c r="HUW9" s="201"/>
      <c r="HUX9" s="201"/>
      <c r="HUY9" s="201"/>
      <c r="HUZ9" s="201"/>
      <c r="HVA9" s="201"/>
      <c r="HVB9" s="201"/>
      <c r="HVC9" s="201"/>
      <c r="HVD9" s="201"/>
      <c r="HVE9" s="201"/>
      <c r="HVF9" s="201"/>
      <c r="HVG9" s="201"/>
      <c r="HVH9" s="201"/>
      <c r="HVI9" s="201"/>
      <c r="HVJ9" s="201"/>
      <c r="HVK9" s="201"/>
      <c r="HVL9" s="201"/>
      <c r="HVM9" s="201"/>
      <c r="HVN9" s="201"/>
      <c r="HVO9" s="201"/>
      <c r="HVP9" s="201"/>
      <c r="HVQ9" s="201"/>
      <c r="HVR9" s="201"/>
      <c r="HVS9" s="201"/>
      <c r="HVT9" s="201"/>
      <c r="HVU9" s="201"/>
      <c r="HVV9" s="201"/>
      <c r="HVW9" s="201"/>
      <c r="HVX9" s="201"/>
      <c r="HVY9" s="201"/>
      <c r="HVZ9" s="201"/>
      <c r="HWA9" s="201"/>
      <c r="HWB9" s="201"/>
      <c r="HWC9" s="201"/>
      <c r="HWD9" s="201"/>
      <c r="HWE9" s="201"/>
      <c r="HWF9" s="201"/>
      <c r="HWG9" s="201"/>
      <c r="HWH9" s="201"/>
      <c r="HWI9" s="201"/>
      <c r="HWJ9" s="201"/>
      <c r="HWK9" s="201"/>
      <c r="HWL9" s="201"/>
      <c r="HWM9" s="201"/>
      <c r="HWN9" s="201"/>
      <c r="HWO9" s="201"/>
      <c r="HWP9" s="201"/>
      <c r="HWQ9" s="201"/>
      <c r="HWR9" s="201"/>
      <c r="HWS9" s="201"/>
      <c r="HWT9" s="201"/>
      <c r="HWU9" s="201"/>
      <c r="HWV9" s="201"/>
      <c r="HWW9" s="201"/>
      <c r="HWX9" s="201"/>
      <c r="HWY9" s="201"/>
      <c r="HWZ9" s="201"/>
      <c r="HXA9" s="201"/>
      <c r="HXB9" s="201"/>
      <c r="HXC9" s="201"/>
      <c r="HXD9" s="201"/>
      <c r="HXE9" s="201"/>
      <c r="HXF9" s="201"/>
      <c r="HXG9" s="201"/>
      <c r="HXH9" s="201"/>
      <c r="HXI9" s="201"/>
      <c r="HXJ9" s="201"/>
      <c r="HXK9" s="201"/>
      <c r="HXL9" s="201"/>
      <c r="HXM9" s="201"/>
      <c r="HXN9" s="201"/>
      <c r="HXO9" s="201"/>
      <c r="HXP9" s="201"/>
      <c r="HXQ9" s="201"/>
      <c r="HXR9" s="201"/>
      <c r="HXS9" s="201"/>
      <c r="HXT9" s="201"/>
      <c r="HXU9" s="201"/>
      <c r="HXV9" s="201"/>
      <c r="HXW9" s="201"/>
      <c r="HXX9" s="201"/>
      <c r="HXY9" s="201"/>
      <c r="HXZ9" s="201"/>
      <c r="HYA9" s="201"/>
      <c r="HYB9" s="201"/>
      <c r="HYC9" s="201"/>
      <c r="HYD9" s="201"/>
      <c r="HYE9" s="201"/>
      <c r="HYF9" s="201"/>
      <c r="HYG9" s="201"/>
      <c r="HYH9" s="201"/>
      <c r="HYI9" s="201"/>
      <c r="HYJ9" s="201"/>
      <c r="HYK9" s="201"/>
      <c r="HYL9" s="201"/>
      <c r="HYM9" s="201"/>
      <c r="HYN9" s="201"/>
      <c r="HYO9" s="201"/>
      <c r="HYP9" s="201"/>
      <c r="HYQ9" s="201"/>
      <c r="HYR9" s="201"/>
      <c r="HYS9" s="201"/>
      <c r="HYT9" s="201"/>
      <c r="HYU9" s="201"/>
      <c r="HYV9" s="201"/>
      <c r="HYW9" s="201"/>
      <c r="HYX9" s="201"/>
      <c r="HYY9" s="201"/>
      <c r="HYZ9" s="201"/>
      <c r="HZA9" s="201"/>
      <c r="HZB9" s="201"/>
      <c r="HZC9" s="201"/>
      <c r="HZD9" s="201"/>
      <c r="HZE9" s="201"/>
      <c r="HZF9" s="201"/>
      <c r="HZG9" s="201"/>
      <c r="HZH9" s="201"/>
      <c r="HZI9" s="201"/>
      <c r="HZJ9" s="201"/>
      <c r="HZK9" s="201"/>
      <c r="HZL9" s="201"/>
      <c r="HZM9" s="201"/>
      <c r="HZN9" s="201"/>
      <c r="HZO9" s="201"/>
      <c r="HZP9" s="201"/>
      <c r="HZQ9" s="201"/>
      <c r="HZR9" s="201"/>
      <c r="HZS9" s="201"/>
      <c r="HZT9" s="201"/>
      <c r="HZU9" s="201"/>
      <c r="HZV9" s="201"/>
      <c r="HZW9" s="201"/>
      <c r="HZX9" s="201"/>
      <c r="HZY9" s="201"/>
      <c r="HZZ9" s="201"/>
      <c r="IAA9" s="201"/>
      <c r="IAB9" s="201"/>
      <c r="IAC9" s="201"/>
      <c r="IAD9" s="201"/>
      <c r="IAE9" s="201"/>
      <c r="IAF9" s="201"/>
      <c r="IAG9" s="201"/>
      <c r="IAH9" s="201"/>
      <c r="IAI9" s="201"/>
      <c r="IAJ9" s="201"/>
      <c r="IAK9" s="201"/>
      <c r="IAL9" s="201"/>
      <c r="IAM9" s="201"/>
      <c r="IAN9" s="201"/>
      <c r="IAO9" s="201"/>
      <c r="IAP9" s="201"/>
      <c r="IAQ9" s="201"/>
      <c r="IAR9" s="201"/>
      <c r="IAS9" s="201"/>
      <c r="IAT9" s="201"/>
      <c r="IAU9" s="201"/>
      <c r="IAV9" s="201"/>
      <c r="IAW9" s="201"/>
      <c r="IAX9" s="201"/>
      <c r="IAY9" s="201"/>
      <c r="IAZ9" s="201"/>
      <c r="IBA9" s="201"/>
      <c r="IBB9" s="201"/>
      <c r="IBC9" s="201"/>
      <c r="IBD9" s="201"/>
      <c r="IBE9" s="201"/>
      <c r="IBF9" s="201"/>
      <c r="IBG9" s="201"/>
      <c r="IBH9" s="201"/>
      <c r="IBI9" s="201"/>
      <c r="IBJ9" s="201"/>
      <c r="IBK9" s="201"/>
      <c r="IBL9" s="201"/>
      <c r="IBM9" s="201"/>
      <c r="IBN9" s="201"/>
      <c r="IBO9" s="201"/>
      <c r="IBP9" s="201"/>
      <c r="IBQ9" s="201"/>
      <c r="IBR9" s="201"/>
      <c r="IBS9" s="201"/>
      <c r="IBT9" s="201"/>
      <c r="IBU9" s="201"/>
      <c r="IBV9" s="201"/>
      <c r="IBW9" s="201"/>
      <c r="IBX9" s="201"/>
      <c r="IBY9" s="201"/>
      <c r="IBZ9" s="201"/>
      <c r="ICA9" s="201"/>
      <c r="ICB9" s="201"/>
      <c r="ICC9" s="201"/>
      <c r="ICD9" s="201"/>
      <c r="ICE9" s="201"/>
      <c r="ICF9" s="201"/>
      <c r="ICG9" s="201"/>
      <c r="ICH9" s="201"/>
      <c r="ICI9" s="201"/>
      <c r="ICJ9" s="201"/>
      <c r="ICK9" s="201"/>
      <c r="ICL9" s="201"/>
      <c r="ICM9" s="201"/>
      <c r="ICN9" s="201"/>
      <c r="ICO9" s="201"/>
      <c r="ICP9" s="201"/>
      <c r="ICQ9" s="201"/>
      <c r="ICR9" s="201"/>
      <c r="ICS9" s="201"/>
      <c r="ICT9" s="201"/>
      <c r="ICU9" s="201"/>
      <c r="ICV9" s="201"/>
      <c r="ICW9" s="201"/>
      <c r="ICX9" s="201"/>
      <c r="ICY9" s="201"/>
      <c r="ICZ9" s="201"/>
      <c r="IDA9" s="201"/>
      <c r="IDB9" s="201"/>
      <c r="IDC9" s="201"/>
      <c r="IDD9" s="201"/>
      <c r="IDE9" s="201"/>
      <c r="IDF9" s="201"/>
      <c r="IDG9" s="201"/>
      <c r="IDH9" s="201"/>
      <c r="IDI9" s="201"/>
      <c r="IDJ9" s="201"/>
      <c r="IDK9" s="201"/>
      <c r="IDL9" s="201"/>
      <c r="IDM9" s="201"/>
      <c r="IDN9" s="201"/>
      <c r="IDO9" s="201"/>
      <c r="IDP9" s="201"/>
      <c r="IDQ9" s="201"/>
      <c r="IDR9" s="201"/>
      <c r="IDS9" s="201"/>
      <c r="IDT9" s="201"/>
      <c r="IDU9" s="201"/>
      <c r="IDV9" s="201"/>
      <c r="IDW9" s="201"/>
      <c r="IDX9" s="201"/>
      <c r="IDY9" s="201"/>
      <c r="IDZ9" s="201"/>
      <c r="IEA9" s="201"/>
      <c r="IEB9" s="201"/>
      <c r="IEC9" s="201"/>
      <c r="IED9" s="201"/>
      <c r="IEE9" s="201"/>
      <c r="IEF9" s="201"/>
      <c r="IEG9" s="201"/>
      <c r="IEH9" s="201"/>
      <c r="IEI9" s="201"/>
      <c r="IEJ9" s="201"/>
      <c r="IEK9" s="201"/>
      <c r="IEL9" s="201"/>
      <c r="IEM9" s="201"/>
      <c r="IEN9" s="201"/>
      <c r="IEO9" s="201"/>
      <c r="IEP9" s="201"/>
      <c r="IEQ9" s="201"/>
      <c r="IER9" s="201"/>
      <c r="IES9" s="201"/>
      <c r="IET9" s="201"/>
      <c r="IEU9" s="201"/>
      <c r="IEV9" s="201"/>
      <c r="IEW9" s="201"/>
      <c r="IEX9" s="201"/>
      <c r="IEY9" s="201"/>
      <c r="IEZ9" s="201"/>
      <c r="IFA9" s="201"/>
      <c r="IFB9" s="201"/>
      <c r="IFC9" s="201"/>
      <c r="IFD9" s="201"/>
      <c r="IFE9" s="201"/>
      <c r="IFF9" s="201"/>
      <c r="IFG9" s="201"/>
      <c r="IFH9" s="201"/>
      <c r="IFI9" s="201"/>
      <c r="IFJ9" s="201"/>
      <c r="IFK9" s="201"/>
      <c r="IFL9" s="201"/>
      <c r="IFM9" s="201"/>
      <c r="IFN9" s="201"/>
      <c r="IFO9" s="201"/>
      <c r="IFP9" s="201"/>
      <c r="IFQ9" s="201"/>
      <c r="IFR9" s="201"/>
      <c r="IFS9" s="201"/>
      <c r="IFT9" s="201"/>
      <c r="IFU9" s="201"/>
      <c r="IFV9" s="201"/>
      <c r="IFW9" s="201"/>
      <c r="IFX9" s="201"/>
      <c r="IFY9" s="201"/>
      <c r="IFZ9" s="201"/>
      <c r="IGA9" s="201"/>
      <c r="IGB9" s="201"/>
      <c r="IGC9" s="201"/>
      <c r="IGD9" s="201"/>
      <c r="IGE9" s="201"/>
      <c r="IGF9" s="201"/>
      <c r="IGG9" s="201"/>
      <c r="IGH9" s="201"/>
      <c r="IGI9" s="201"/>
      <c r="IGJ9" s="201"/>
      <c r="IGK9" s="201"/>
      <c r="IGL9" s="201"/>
      <c r="IGM9" s="201"/>
      <c r="IGN9" s="201"/>
      <c r="IGO9" s="201"/>
      <c r="IGP9" s="201"/>
      <c r="IGQ9" s="201"/>
      <c r="IGR9" s="201"/>
      <c r="IGS9" s="201"/>
      <c r="IGT9" s="201"/>
      <c r="IGU9" s="201"/>
      <c r="IGV9" s="201"/>
      <c r="IGW9" s="201"/>
      <c r="IGX9" s="201"/>
      <c r="IGY9" s="201"/>
      <c r="IGZ9" s="201"/>
      <c r="IHA9" s="201"/>
      <c r="IHB9" s="201"/>
      <c r="IHC9" s="201"/>
      <c r="IHD9" s="201"/>
      <c r="IHE9" s="201"/>
      <c r="IHF9" s="201"/>
      <c r="IHG9" s="201"/>
      <c r="IHH9" s="201"/>
      <c r="IHI9" s="201"/>
      <c r="IHJ9" s="201"/>
      <c r="IHK9" s="201"/>
      <c r="IHL9" s="201"/>
      <c r="IHM9" s="201"/>
      <c r="IHN9" s="201"/>
      <c r="IHO9" s="201"/>
      <c r="IHP9" s="201"/>
      <c r="IHQ9" s="201"/>
      <c r="IHR9" s="201"/>
      <c r="IHS9" s="201"/>
      <c r="IHT9" s="201"/>
      <c r="IHU9" s="201"/>
      <c r="IHV9" s="201"/>
      <c r="IHW9" s="201"/>
      <c r="IHX9" s="201"/>
      <c r="IHY9" s="201"/>
      <c r="IHZ9" s="201"/>
      <c r="IIA9" s="201"/>
      <c r="IIB9" s="201"/>
      <c r="IIC9" s="201"/>
      <c r="IID9" s="201"/>
      <c r="IIE9" s="201"/>
      <c r="IIF9" s="201"/>
      <c r="IIG9" s="201"/>
      <c r="IIH9" s="201"/>
      <c r="III9" s="201"/>
      <c r="IIJ9" s="201"/>
      <c r="IIK9" s="201"/>
      <c r="IIL9" s="201"/>
      <c r="IIM9" s="201"/>
      <c r="IIN9" s="201"/>
      <c r="IIO9" s="201"/>
      <c r="IIP9" s="201"/>
      <c r="IIQ9" s="201"/>
      <c r="IIR9" s="201"/>
      <c r="IIS9" s="201"/>
      <c r="IIT9" s="201"/>
      <c r="IIU9" s="201"/>
      <c r="IIV9" s="201"/>
      <c r="IIW9" s="201"/>
      <c r="IIX9" s="201"/>
      <c r="IIY9" s="201"/>
      <c r="IIZ9" s="201"/>
      <c r="IJA9" s="201"/>
      <c r="IJB9" s="201"/>
      <c r="IJC9" s="201"/>
      <c r="IJD9" s="201"/>
      <c r="IJE9" s="201"/>
      <c r="IJF9" s="201"/>
      <c r="IJG9" s="201"/>
      <c r="IJH9" s="201"/>
      <c r="IJI9" s="201"/>
      <c r="IJJ9" s="201"/>
      <c r="IJK9" s="201"/>
      <c r="IJL9" s="201"/>
      <c r="IJM9" s="201"/>
      <c r="IJN9" s="201"/>
      <c r="IJO9" s="201"/>
      <c r="IJP9" s="201"/>
      <c r="IJQ9" s="201"/>
      <c r="IJR9" s="201"/>
      <c r="IJS9" s="201"/>
      <c r="IJT9" s="201"/>
      <c r="IJU9" s="201"/>
      <c r="IJV9" s="201"/>
      <c r="IJW9" s="201"/>
      <c r="IJX9" s="201"/>
      <c r="IJY9" s="201"/>
      <c r="IJZ9" s="201"/>
      <c r="IKA9" s="201"/>
      <c r="IKB9" s="201"/>
      <c r="IKC9" s="201"/>
      <c r="IKD9" s="201"/>
      <c r="IKE9" s="201"/>
      <c r="IKF9" s="201"/>
      <c r="IKG9" s="201"/>
      <c r="IKH9" s="201"/>
      <c r="IKI9" s="201"/>
      <c r="IKJ9" s="201"/>
      <c r="IKK9" s="201"/>
      <c r="IKL9" s="201"/>
      <c r="IKM9" s="201"/>
      <c r="IKN9" s="201"/>
      <c r="IKO9" s="201"/>
      <c r="IKP9" s="201"/>
      <c r="IKQ9" s="201"/>
      <c r="IKR9" s="201"/>
      <c r="IKS9" s="201"/>
      <c r="IKT9" s="201"/>
      <c r="IKU9" s="201"/>
      <c r="IKV9" s="201"/>
      <c r="IKW9" s="201"/>
      <c r="IKX9" s="201"/>
      <c r="IKY9" s="201"/>
      <c r="IKZ9" s="201"/>
      <c r="ILA9" s="201"/>
      <c r="ILB9" s="201"/>
      <c r="ILC9" s="201"/>
      <c r="ILD9" s="201"/>
      <c r="ILE9" s="201"/>
      <c r="ILF9" s="201"/>
      <c r="ILG9" s="201"/>
      <c r="ILH9" s="201"/>
      <c r="ILI9" s="201"/>
      <c r="ILJ9" s="201"/>
      <c r="ILK9" s="201"/>
      <c r="ILL9" s="201"/>
      <c r="ILM9" s="201"/>
      <c r="ILN9" s="201"/>
      <c r="ILO9" s="201"/>
      <c r="ILP9" s="201"/>
      <c r="ILQ9" s="201"/>
      <c r="ILR9" s="201"/>
      <c r="ILS9" s="201"/>
      <c r="ILT9" s="201"/>
      <c r="ILU9" s="201"/>
      <c r="ILV9" s="201"/>
      <c r="ILW9" s="201"/>
      <c r="ILX9" s="201"/>
      <c r="ILY9" s="201"/>
      <c r="ILZ9" s="201"/>
      <c r="IMA9" s="201"/>
      <c r="IMB9" s="201"/>
      <c r="IMC9" s="201"/>
      <c r="IMD9" s="201"/>
      <c r="IME9" s="201"/>
      <c r="IMF9" s="201"/>
      <c r="IMG9" s="201"/>
      <c r="IMH9" s="201"/>
      <c r="IMI9" s="201"/>
      <c r="IMJ9" s="201"/>
      <c r="IMK9" s="201"/>
      <c r="IML9" s="201"/>
      <c r="IMM9" s="201"/>
      <c r="IMN9" s="201"/>
      <c r="IMO9" s="201"/>
      <c r="IMP9" s="201"/>
      <c r="IMQ9" s="201"/>
      <c r="IMR9" s="201"/>
      <c r="IMS9" s="201"/>
      <c r="IMT9" s="201"/>
      <c r="IMU9" s="201"/>
      <c r="IMV9" s="201"/>
      <c r="IMW9" s="201"/>
      <c r="IMX9" s="201"/>
      <c r="IMY9" s="201"/>
      <c r="IMZ9" s="201"/>
      <c r="INA9" s="201"/>
      <c r="INB9" s="201"/>
      <c r="INC9" s="201"/>
      <c r="IND9" s="201"/>
      <c r="INE9" s="201"/>
      <c r="INF9" s="201"/>
      <c r="ING9" s="201"/>
      <c r="INH9" s="201"/>
      <c r="INI9" s="201"/>
      <c r="INJ9" s="201"/>
      <c r="INK9" s="201"/>
      <c r="INL9" s="201"/>
      <c r="INM9" s="201"/>
      <c r="INN9" s="201"/>
      <c r="INO9" s="201"/>
      <c r="INP9" s="201"/>
      <c r="INQ9" s="201"/>
      <c r="INR9" s="201"/>
      <c r="INS9" s="201"/>
      <c r="INT9" s="201"/>
      <c r="INU9" s="201"/>
      <c r="INV9" s="201"/>
      <c r="INW9" s="201"/>
      <c r="INX9" s="201"/>
      <c r="INY9" s="201"/>
      <c r="INZ9" s="201"/>
      <c r="IOA9" s="201"/>
      <c r="IOB9" s="201"/>
      <c r="IOC9" s="201"/>
      <c r="IOD9" s="201"/>
      <c r="IOE9" s="201"/>
      <c r="IOF9" s="201"/>
      <c r="IOG9" s="201"/>
      <c r="IOH9" s="201"/>
      <c r="IOI9" s="201"/>
      <c r="IOJ9" s="201"/>
      <c r="IOK9" s="201"/>
      <c r="IOL9" s="201"/>
      <c r="IOM9" s="201"/>
      <c r="ION9" s="201"/>
      <c r="IOO9" s="201"/>
      <c r="IOP9" s="201"/>
      <c r="IOQ9" s="201"/>
      <c r="IOR9" s="201"/>
      <c r="IOS9" s="201"/>
      <c r="IOT9" s="201"/>
      <c r="IOU9" s="201"/>
      <c r="IOV9" s="201"/>
      <c r="IOW9" s="201"/>
      <c r="IOX9" s="201"/>
      <c r="IOY9" s="201"/>
      <c r="IOZ9" s="201"/>
      <c r="IPA9" s="201"/>
      <c r="IPB9" s="201"/>
      <c r="IPC9" s="201"/>
      <c r="IPD9" s="201"/>
      <c r="IPE9" s="201"/>
      <c r="IPF9" s="201"/>
      <c r="IPG9" s="201"/>
      <c r="IPH9" s="201"/>
      <c r="IPI9" s="201"/>
      <c r="IPJ9" s="201"/>
      <c r="IPK9" s="201"/>
      <c r="IPL9" s="201"/>
      <c r="IPM9" s="201"/>
      <c r="IPN9" s="201"/>
      <c r="IPO9" s="201"/>
      <c r="IPP9" s="201"/>
      <c r="IPQ9" s="201"/>
      <c r="IPR9" s="201"/>
      <c r="IPS9" s="201"/>
      <c r="IPT9" s="201"/>
      <c r="IPU9" s="201"/>
      <c r="IPV9" s="201"/>
      <c r="IPW9" s="201"/>
      <c r="IPX9" s="201"/>
      <c r="IPY9" s="201"/>
      <c r="IPZ9" s="201"/>
      <c r="IQA9" s="201"/>
      <c r="IQB9" s="201"/>
      <c r="IQC9" s="201"/>
      <c r="IQD9" s="201"/>
      <c r="IQE9" s="201"/>
      <c r="IQF9" s="201"/>
      <c r="IQG9" s="201"/>
      <c r="IQH9" s="201"/>
      <c r="IQI9" s="201"/>
      <c r="IQJ9" s="201"/>
      <c r="IQK9" s="201"/>
      <c r="IQL9" s="201"/>
      <c r="IQM9" s="201"/>
      <c r="IQN9" s="201"/>
      <c r="IQO9" s="201"/>
      <c r="IQP9" s="201"/>
      <c r="IQQ9" s="201"/>
      <c r="IQR9" s="201"/>
      <c r="IQS9" s="201"/>
      <c r="IQT9" s="201"/>
      <c r="IQU9" s="201"/>
      <c r="IQV9" s="201"/>
      <c r="IQW9" s="201"/>
      <c r="IQX9" s="201"/>
      <c r="IQY9" s="201"/>
      <c r="IQZ9" s="201"/>
      <c r="IRA9" s="201"/>
      <c r="IRB9" s="201"/>
      <c r="IRC9" s="201"/>
      <c r="IRD9" s="201"/>
      <c r="IRE9" s="201"/>
      <c r="IRF9" s="201"/>
      <c r="IRG9" s="201"/>
      <c r="IRH9" s="201"/>
      <c r="IRI9" s="201"/>
      <c r="IRJ9" s="201"/>
      <c r="IRK9" s="201"/>
      <c r="IRL9" s="201"/>
      <c r="IRM9" s="201"/>
      <c r="IRN9" s="201"/>
      <c r="IRO9" s="201"/>
      <c r="IRP9" s="201"/>
      <c r="IRQ9" s="201"/>
      <c r="IRR9" s="201"/>
      <c r="IRS9" s="201"/>
      <c r="IRT9" s="201"/>
      <c r="IRU9" s="201"/>
      <c r="IRV9" s="201"/>
      <c r="IRW9" s="201"/>
      <c r="IRX9" s="201"/>
      <c r="IRY9" s="201"/>
      <c r="IRZ9" s="201"/>
      <c r="ISA9" s="201"/>
      <c r="ISB9" s="201"/>
      <c r="ISC9" s="201"/>
      <c r="ISD9" s="201"/>
      <c r="ISE9" s="201"/>
      <c r="ISF9" s="201"/>
      <c r="ISG9" s="201"/>
      <c r="ISH9" s="201"/>
      <c r="ISI9" s="201"/>
      <c r="ISJ9" s="201"/>
      <c r="ISK9" s="201"/>
      <c r="ISL9" s="201"/>
      <c r="ISM9" s="201"/>
      <c r="ISN9" s="201"/>
      <c r="ISO9" s="201"/>
      <c r="ISP9" s="201"/>
      <c r="ISQ9" s="201"/>
      <c r="ISR9" s="201"/>
      <c r="ISS9" s="201"/>
      <c r="IST9" s="201"/>
      <c r="ISU9" s="201"/>
      <c r="ISV9" s="201"/>
      <c r="ISW9" s="201"/>
      <c r="ISX9" s="201"/>
      <c r="ISY9" s="201"/>
      <c r="ISZ9" s="201"/>
      <c r="ITA9" s="201"/>
      <c r="ITB9" s="201"/>
      <c r="ITC9" s="201"/>
      <c r="ITD9" s="201"/>
      <c r="ITE9" s="201"/>
      <c r="ITF9" s="201"/>
      <c r="ITG9" s="201"/>
      <c r="ITH9" s="201"/>
      <c r="ITI9" s="201"/>
      <c r="ITJ9" s="201"/>
      <c r="ITK9" s="201"/>
      <c r="ITL9" s="201"/>
      <c r="ITM9" s="201"/>
      <c r="ITN9" s="201"/>
      <c r="ITO9" s="201"/>
      <c r="ITP9" s="201"/>
      <c r="ITQ9" s="201"/>
      <c r="ITR9" s="201"/>
      <c r="ITS9" s="201"/>
      <c r="ITT9" s="201"/>
      <c r="ITU9" s="201"/>
      <c r="ITV9" s="201"/>
      <c r="ITW9" s="201"/>
      <c r="ITX9" s="201"/>
      <c r="ITY9" s="201"/>
      <c r="ITZ9" s="201"/>
      <c r="IUA9" s="201"/>
      <c r="IUB9" s="201"/>
      <c r="IUC9" s="201"/>
      <c r="IUD9" s="201"/>
      <c r="IUE9" s="201"/>
      <c r="IUF9" s="201"/>
      <c r="IUG9" s="201"/>
      <c r="IUH9" s="201"/>
      <c r="IUI9" s="201"/>
      <c r="IUJ9" s="201"/>
      <c r="IUK9" s="201"/>
      <c r="IUL9" s="201"/>
      <c r="IUM9" s="201"/>
      <c r="IUN9" s="201"/>
      <c r="IUO9" s="201"/>
      <c r="IUP9" s="201"/>
      <c r="IUQ9" s="201"/>
      <c r="IUR9" s="201"/>
      <c r="IUS9" s="201"/>
      <c r="IUT9" s="201"/>
      <c r="IUU9" s="201"/>
      <c r="IUV9" s="201"/>
      <c r="IUW9" s="201"/>
      <c r="IUX9" s="201"/>
      <c r="IUY9" s="201"/>
      <c r="IUZ9" s="201"/>
      <c r="IVA9" s="201"/>
      <c r="IVB9" s="201"/>
      <c r="IVC9" s="201"/>
      <c r="IVD9" s="201"/>
      <c r="IVE9" s="201"/>
      <c r="IVF9" s="201"/>
      <c r="IVG9" s="201"/>
      <c r="IVH9" s="201"/>
      <c r="IVI9" s="201"/>
      <c r="IVJ9" s="201"/>
      <c r="IVK9" s="201"/>
      <c r="IVL9" s="201"/>
      <c r="IVM9" s="201"/>
      <c r="IVN9" s="201"/>
      <c r="IVO9" s="201"/>
      <c r="IVP9" s="201"/>
      <c r="IVQ9" s="201"/>
      <c r="IVR9" s="201"/>
      <c r="IVS9" s="201"/>
      <c r="IVT9" s="201"/>
      <c r="IVU9" s="201"/>
      <c r="IVV9" s="201"/>
      <c r="IVW9" s="201"/>
      <c r="IVX9" s="201"/>
      <c r="IVY9" s="201"/>
      <c r="IVZ9" s="201"/>
      <c r="IWA9" s="201"/>
      <c r="IWB9" s="201"/>
      <c r="IWC9" s="201"/>
      <c r="IWD9" s="201"/>
      <c r="IWE9" s="201"/>
      <c r="IWF9" s="201"/>
      <c r="IWG9" s="201"/>
      <c r="IWH9" s="201"/>
      <c r="IWI9" s="201"/>
      <c r="IWJ9" s="201"/>
      <c r="IWK9" s="201"/>
      <c r="IWL9" s="201"/>
      <c r="IWM9" s="201"/>
      <c r="IWN9" s="201"/>
      <c r="IWO9" s="201"/>
      <c r="IWP9" s="201"/>
      <c r="IWQ9" s="201"/>
      <c r="IWR9" s="201"/>
      <c r="IWS9" s="201"/>
      <c r="IWT9" s="201"/>
      <c r="IWU9" s="201"/>
      <c r="IWV9" s="201"/>
      <c r="IWW9" s="201"/>
      <c r="IWX9" s="201"/>
      <c r="IWY9" s="201"/>
      <c r="IWZ9" s="201"/>
      <c r="IXA9" s="201"/>
      <c r="IXB9" s="201"/>
      <c r="IXC9" s="201"/>
      <c r="IXD9" s="201"/>
      <c r="IXE9" s="201"/>
      <c r="IXF9" s="201"/>
      <c r="IXG9" s="201"/>
      <c r="IXH9" s="201"/>
      <c r="IXI9" s="201"/>
      <c r="IXJ9" s="201"/>
      <c r="IXK9" s="201"/>
      <c r="IXL9" s="201"/>
      <c r="IXM9" s="201"/>
      <c r="IXN9" s="201"/>
      <c r="IXO9" s="201"/>
      <c r="IXP9" s="201"/>
      <c r="IXQ9" s="201"/>
      <c r="IXR9" s="201"/>
      <c r="IXS9" s="201"/>
      <c r="IXT9" s="201"/>
      <c r="IXU9" s="201"/>
      <c r="IXV9" s="201"/>
      <c r="IXW9" s="201"/>
      <c r="IXX9" s="201"/>
      <c r="IXY9" s="201"/>
      <c r="IXZ9" s="201"/>
      <c r="IYA9" s="201"/>
      <c r="IYB9" s="201"/>
      <c r="IYC9" s="201"/>
      <c r="IYD9" s="201"/>
      <c r="IYE9" s="201"/>
      <c r="IYF9" s="201"/>
      <c r="IYG9" s="201"/>
      <c r="IYH9" s="201"/>
      <c r="IYI9" s="201"/>
      <c r="IYJ9" s="201"/>
      <c r="IYK9" s="201"/>
      <c r="IYL9" s="201"/>
      <c r="IYM9" s="201"/>
      <c r="IYN9" s="201"/>
      <c r="IYO9" s="201"/>
      <c r="IYP9" s="201"/>
      <c r="IYQ9" s="201"/>
      <c r="IYR9" s="201"/>
      <c r="IYS9" s="201"/>
      <c r="IYT9" s="201"/>
      <c r="IYU9" s="201"/>
      <c r="IYV9" s="201"/>
      <c r="IYW9" s="201"/>
      <c r="IYX9" s="201"/>
      <c r="IYY9" s="201"/>
      <c r="IYZ9" s="201"/>
      <c r="IZA9" s="201"/>
      <c r="IZB9" s="201"/>
      <c r="IZC9" s="201"/>
      <c r="IZD9" s="201"/>
      <c r="IZE9" s="201"/>
      <c r="IZF9" s="201"/>
      <c r="IZG9" s="201"/>
      <c r="IZH9" s="201"/>
      <c r="IZI9" s="201"/>
      <c r="IZJ9" s="201"/>
      <c r="IZK9" s="201"/>
      <c r="IZL9" s="201"/>
      <c r="IZM9" s="201"/>
      <c r="IZN9" s="201"/>
      <c r="IZO9" s="201"/>
      <c r="IZP9" s="201"/>
      <c r="IZQ9" s="201"/>
      <c r="IZR9" s="201"/>
      <c r="IZS9" s="201"/>
      <c r="IZT9" s="201"/>
      <c r="IZU9" s="201"/>
      <c r="IZV9" s="201"/>
      <c r="IZW9" s="201"/>
      <c r="IZX9" s="201"/>
      <c r="IZY9" s="201"/>
      <c r="IZZ9" s="201"/>
      <c r="JAA9" s="201"/>
      <c r="JAB9" s="201"/>
      <c r="JAC9" s="201"/>
      <c r="JAD9" s="201"/>
      <c r="JAE9" s="201"/>
      <c r="JAF9" s="201"/>
      <c r="JAG9" s="201"/>
      <c r="JAH9" s="201"/>
      <c r="JAI9" s="201"/>
      <c r="JAJ9" s="201"/>
      <c r="JAK9" s="201"/>
      <c r="JAL9" s="201"/>
      <c r="JAM9" s="201"/>
      <c r="JAN9" s="201"/>
      <c r="JAO9" s="201"/>
      <c r="JAP9" s="201"/>
      <c r="JAQ9" s="201"/>
      <c r="JAR9" s="201"/>
      <c r="JAS9" s="201"/>
      <c r="JAT9" s="201"/>
      <c r="JAU9" s="201"/>
      <c r="JAV9" s="201"/>
      <c r="JAW9" s="201"/>
      <c r="JAX9" s="201"/>
      <c r="JAY9" s="201"/>
      <c r="JAZ9" s="201"/>
      <c r="JBA9" s="201"/>
      <c r="JBB9" s="201"/>
      <c r="JBC9" s="201"/>
      <c r="JBD9" s="201"/>
      <c r="JBE9" s="201"/>
      <c r="JBF9" s="201"/>
      <c r="JBG9" s="201"/>
      <c r="JBH9" s="201"/>
      <c r="JBI9" s="201"/>
      <c r="JBJ9" s="201"/>
      <c r="JBK9" s="201"/>
      <c r="JBL9" s="201"/>
      <c r="JBM9" s="201"/>
      <c r="JBN9" s="201"/>
      <c r="JBO9" s="201"/>
      <c r="JBP9" s="201"/>
      <c r="JBQ9" s="201"/>
      <c r="JBR9" s="201"/>
      <c r="JBS9" s="201"/>
      <c r="JBT9" s="201"/>
      <c r="JBU9" s="201"/>
      <c r="JBV9" s="201"/>
      <c r="JBW9" s="201"/>
      <c r="JBX9" s="201"/>
      <c r="JBY9" s="201"/>
      <c r="JBZ9" s="201"/>
      <c r="JCA9" s="201"/>
      <c r="JCB9" s="201"/>
      <c r="JCC9" s="201"/>
      <c r="JCD9" s="201"/>
      <c r="JCE9" s="201"/>
      <c r="JCF9" s="201"/>
      <c r="JCG9" s="201"/>
      <c r="JCH9" s="201"/>
      <c r="JCI9" s="201"/>
      <c r="JCJ9" s="201"/>
      <c r="JCK9" s="201"/>
      <c r="JCL9" s="201"/>
      <c r="JCM9" s="201"/>
      <c r="JCN9" s="201"/>
      <c r="JCO9" s="201"/>
      <c r="JCP9" s="201"/>
      <c r="JCQ9" s="201"/>
      <c r="JCR9" s="201"/>
      <c r="JCS9" s="201"/>
      <c r="JCT9" s="201"/>
      <c r="JCU9" s="201"/>
      <c r="JCV9" s="201"/>
      <c r="JCW9" s="201"/>
      <c r="JCX9" s="201"/>
      <c r="JCY9" s="201"/>
      <c r="JCZ9" s="201"/>
      <c r="JDA9" s="201"/>
      <c r="JDB9" s="201"/>
      <c r="JDC9" s="201"/>
      <c r="JDD9" s="201"/>
      <c r="JDE9" s="201"/>
      <c r="JDF9" s="201"/>
      <c r="JDG9" s="201"/>
      <c r="JDH9" s="201"/>
      <c r="JDI9" s="201"/>
      <c r="JDJ9" s="201"/>
      <c r="JDK9" s="201"/>
      <c r="JDL9" s="201"/>
      <c r="JDM9" s="201"/>
      <c r="JDN9" s="201"/>
      <c r="JDO9" s="201"/>
      <c r="JDP9" s="201"/>
      <c r="JDQ9" s="201"/>
      <c r="JDR9" s="201"/>
      <c r="JDS9" s="201"/>
      <c r="JDT9" s="201"/>
      <c r="JDU9" s="201"/>
      <c r="JDV9" s="201"/>
      <c r="JDW9" s="201"/>
      <c r="JDX9" s="201"/>
      <c r="JDY9" s="201"/>
      <c r="JDZ9" s="201"/>
      <c r="JEA9" s="201"/>
      <c r="JEB9" s="201"/>
      <c r="JEC9" s="201"/>
      <c r="JED9" s="201"/>
      <c r="JEE9" s="201"/>
      <c r="JEF9" s="201"/>
      <c r="JEG9" s="201"/>
      <c r="JEH9" s="201"/>
      <c r="JEI9" s="201"/>
      <c r="JEJ9" s="201"/>
      <c r="JEK9" s="201"/>
      <c r="JEL9" s="201"/>
      <c r="JEM9" s="201"/>
      <c r="JEN9" s="201"/>
      <c r="JEO9" s="201"/>
      <c r="JEP9" s="201"/>
      <c r="JEQ9" s="201"/>
      <c r="JER9" s="201"/>
      <c r="JES9" s="201"/>
      <c r="JET9" s="201"/>
      <c r="JEU9" s="201"/>
      <c r="JEV9" s="201"/>
      <c r="JEW9" s="201"/>
      <c r="JEX9" s="201"/>
      <c r="JEY9" s="201"/>
      <c r="JEZ9" s="201"/>
      <c r="JFA9" s="201"/>
      <c r="JFB9" s="201"/>
      <c r="JFC9" s="201"/>
      <c r="JFD9" s="201"/>
      <c r="JFE9" s="201"/>
      <c r="JFF9" s="201"/>
      <c r="JFG9" s="201"/>
      <c r="JFH9" s="201"/>
      <c r="JFI9" s="201"/>
      <c r="JFJ9" s="201"/>
      <c r="JFK9" s="201"/>
      <c r="JFL9" s="201"/>
      <c r="JFM9" s="201"/>
      <c r="JFN9" s="201"/>
      <c r="JFO9" s="201"/>
      <c r="JFP9" s="201"/>
      <c r="JFQ9" s="201"/>
      <c r="JFR9" s="201"/>
      <c r="JFS9" s="201"/>
      <c r="JFT9" s="201"/>
      <c r="JFU9" s="201"/>
      <c r="JFV9" s="201"/>
      <c r="JFW9" s="201"/>
      <c r="JFX9" s="201"/>
      <c r="JFY9" s="201"/>
      <c r="JFZ9" s="201"/>
      <c r="JGA9" s="201"/>
      <c r="JGB9" s="201"/>
      <c r="JGC9" s="201"/>
      <c r="JGD9" s="201"/>
      <c r="JGE9" s="201"/>
      <c r="JGF9" s="201"/>
      <c r="JGG9" s="201"/>
      <c r="JGH9" s="201"/>
      <c r="JGI9" s="201"/>
      <c r="JGJ9" s="201"/>
      <c r="JGK9" s="201"/>
      <c r="JGL9" s="201"/>
      <c r="JGM9" s="201"/>
      <c r="JGN9" s="201"/>
      <c r="JGO9" s="201"/>
      <c r="JGP9" s="201"/>
      <c r="JGQ9" s="201"/>
      <c r="JGR9" s="201"/>
      <c r="JGS9" s="201"/>
      <c r="JGT9" s="201"/>
      <c r="JGU9" s="201"/>
      <c r="JGV9" s="201"/>
      <c r="JGW9" s="201"/>
      <c r="JGX9" s="201"/>
      <c r="JGY9" s="201"/>
      <c r="JGZ9" s="201"/>
      <c r="JHA9" s="201"/>
      <c r="JHB9" s="201"/>
      <c r="JHC9" s="201"/>
      <c r="JHD9" s="201"/>
      <c r="JHE9" s="201"/>
      <c r="JHF9" s="201"/>
      <c r="JHG9" s="201"/>
      <c r="JHH9" s="201"/>
      <c r="JHI9" s="201"/>
      <c r="JHJ9" s="201"/>
      <c r="JHK9" s="201"/>
      <c r="JHL9" s="201"/>
      <c r="JHM9" s="201"/>
      <c r="JHN9" s="201"/>
      <c r="JHO9" s="201"/>
      <c r="JHP9" s="201"/>
      <c r="JHQ9" s="201"/>
      <c r="JHR9" s="201"/>
      <c r="JHS9" s="201"/>
      <c r="JHT9" s="201"/>
      <c r="JHU9" s="201"/>
      <c r="JHV9" s="201"/>
      <c r="JHW9" s="201"/>
      <c r="JHX9" s="201"/>
      <c r="JHY9" s="201"/>
      <c r="JHZ9" s="201"/>
      <c r="JIA9" s="201"/>
      <c r="JIB9" s="201"/>
      <c r="JIC9" s="201"/>
      <c r="JID9" s="201"/>
      <c r="JIE9" s="201"/>
      <c r="JIF9" s="201"/>
      <c r="JIG9" s="201"/>
      <c r="JIH9" s="201"/>
      <c r="JII9" s="201"/>
      <c r="JIJ9" s="201"/>
      <c r="JIK9" s="201"/>
      <c r="JIL9" s="201"/>
      <c r="JIM9" s="201"/>
      <c r="JIN9" s="201"/>
      <c r="JIO9" s="201"/>
      <c r="JIP9" s="201"/>
      <c r="JIQ9" s="201"/>
      <c r="JIR9" s="201"/>
      <c r="JIS9" s="201"/>
      <c r="JIT9" s="201"/>
      <c r="JIU9" s="201"/>
      <c r="JIV9" s="201"/>
      <c r="JIW9" s="201"/>
      <c r="JIX9" s="201"/>
      <c r="JIY9" s="201"/>
      <c r="JIZ9" s="201"/>
      <c r="JJA9" s="201"/>
      <c r="JJB9" s="201"/>
      <c r="JJC9" s="201"/>
      <c r="JJD9" s="201"/>
      <c r="JJE9" s="201"/>
      <c r="JJF9" s="201"/>
      <c r="JJG9" s="201"/>
      <c r="JJH9" s="201"/>
      <c r="JJI9" s="201"/>
      <c r="JJJ9" s="201"/>
      <c r="JJK9" s="201"/>
      <c r="JJL9" s="201"/>
      <c r="JJM9" s="201"/>
      <c r="JJN9" s="201"/>
      <c r="JJO9" s="201"/>
      <c r="JJP9" s="201"/>
      <c r="JJQ9" s="201"/>
      <c r="JJR9" s="201"/>
      <c r="JJS9" s="201"/>
      <c r="JJT9" s="201"/>
      <c r="JJU9" s="201"/>
      <c r="JJV9" s="201"/>
      <c r="JJW9" s="201"/>
      <c r="JJX9" s="201"/>
      <c r="JJY9" s="201"/>
      <c r="JJZ9" s="201"/>
      <c r="JKA9" s="201"/>
      <c r="JKB9" s="201"/>
      <c r="JKC9" s="201"/>
      <c r="JKD9" s="201"/>
      <c r="JKE9" s="201"/>
      <c r="JKF9" s="201"/>
      <c r="JKG9" s="201"/>
      <c r="JKH9" s="201"/>
      <c r="JKI9" s="201"/>
      <c r="JKJ9" s="201"/>
      <c r="JKK9" s="201"/>
      <c r="JKL9" s="201"/>
      <c r="JKM9" s="201"/>
      <c r="JKN9" s="201"/>
      <c r="JKO9" s="201"/>
      <c r="JKP9" s="201"/>
      <c r="JKQ9" s="201"/>
      <c r="JKR9" s="201"/>
      <c r="JKS9" s="201"/>
      <c r="JKT9" s="201"/>
      <c r="JKU9" s="201"/>
      <c r="JKV9" s="201"/>
      <c r="JKW9" s="201"/>
      <c r="JKX9" s="201"/>
      <c r="JKY9" s="201"/>
      <c r="JKZ9" s="201"/>
      <c r="JLA9" s="201"/>
      <c r="JLB9" s="201"/>
      <c r="JLC9" s="201"/>
      <c r="JLD9" s="201"/>
      <c r="JLE9" s="201"/>
      <c r="JLF9" s="201"/>
      <c r="JLG9" s="201"/>
      <c r="JLH9" s="201"/>
      <c r="JLI9" s="201"/>
      <c r="JLJ9" s="201"/>
      <c r="JLK9" s="201"/>
      <c r="JLL9" s="201"/>
      <c r="JLM9" s="201"/>
      <c r="JLN9" s="201"/>
      <c r="JLO9" s="201"/>
      <c r="JLP9" s="201"/>
      <c r="JLQ9" s="201"/>
      <c r="JLR9" s="201"/>
      <c r="JLS9" s="201"/>
      <c r="JLT9" s="201"/>
      <c r="JLU9" s="201"/>
      <c r="JLV9" s="201"/>
      <c r="JLW9" s="201"/>
      <c r="JLX9" s="201"/>
      <c r="JLY9" s="201"/>
      <c r="JLZ9" s="201"/>
      <c r="JMA9" s="201"/>
      <c r="JMB9" s="201"/>
      <c r="JMC9" s="201"/>
      <c r="JMD9" s="201"/>
      <c r="JME9" s="201"/>
      <c r="JMF9" s="201"/>
      <c r="JMG9" s="201"/>
      <c r="JMH9" s="201"/>
      <c r="JMI9" s="201"/>
      <c r="JMJ9" s="201"/>
      <c r="JMK9" s="201"/>
      <c r="JML9" s="201"/>
      <c r="JMM9" s="201"/>
      <c r="JMN9" s="201"/>
      <c r="JMO9" s="201"/>
      <c r="JMP9" s="201"/>
      <c r="JMQ9" s="201"/>
      <c r="JMR9" s="201"/>
      <c r="JMS9" s="201"/>
      <c r="JMT9" s="201"/>
      <c r="JMU9" s="201"/>
      <c r="JMV9" s="201"/>
      <c r="JMW9" s="201"/>
      <c r="JMX9" s="201"/>
      <c r="JMY9" s="201"/>
      <c r="JMZ9" s="201"/>
      <c r="JNA9" s="201"/>
      <c r="JNB9" s="201"/>
      <c r="JNC9" s="201"/>
      <c r="JND9" s="201"/>
      <c r="JNE9" s="201"/>
      <c r="JNF9" s="201"/>
      <c r="JNG9" s="201"/>
      <c r="JNH9" s="201"/>
      <c r="JNI9" s="201"/>
      <c r="JNJ9" s="201"/>
      <c r="JNK9" s="201"/>
      <c r="JNL9" s="201"/>
      <c r="JNM9" s="201"/>
      <c r="JNN9" s="201"/>
      <c r="JNO9" s="201"/>
      <c r="JNP9" s="201"/>
      <c r="JNQ9" s="201"/>
      <c r="JNR9" s="201"/>
      <c r="JNS9" s="201"/>
      <c r="JNT9" s="201"/>
      <c r="JNU9" s="201"/>
      <c r="JNV9" s="201"/>
      <c r="JNW9" s="201"/>
      <c r="JNX9" s="201"/>
      <c r="JNY9" s="201"/>
      <c r="JNZ9" s="201"/>
      <c r="JOA9" s="201"/>
      <c r="JOB9" s="201"/>
      <c r="JOC9" s="201"/>
      <c r="JOD9" s="201"/>
      <c r="JOE9" s="201"/>
      <c r="JOF9" s="201"/>
      <c r="JOG9" s="201"/>
      <c r="JOH9" s="201"/>
      <c r="JOI9" s="201"/>
      <c r="JOJ9" s="201"/>
      <c r="JOK9" s="201"/>
      <c r="JOL9" s="201"/>
      <c r="JOM9" s="201"/>
      <c r="JON9" s="201"/>
      <c r="JOO9" s="201"/>
      <c r="JOP9" s="201"/>
      <c r="JOQ9" s="201"/>
      <c r="JOR9" s="201"/>
      <c r="JOS9" s="201"/>
      <c r="JOT9" s="201"/>
      <c r="JOU9" s="201"/>
      <c r="JOV9" s="201"/>
      <c r="JOW9" s="201"/>
      <c r="JOX9" s="201"/>
      <c r="JOY9" s="201"/>
      <c r="JOZ9" s="201"/>
      <c r="JPA9" s="201"/>
      <c r="JPB9" s="201"/>
      <c r="JPC9" s="201"/>
      <c r="JPD9" s="201"/>
      <c r="JPE9" s="201"/>
      <c r="JPF9" s="201"/>
      <c r="JPG9" s="201"/>
      <c r="JPH9" s="201"/>
      <c r="JPI9" s="201"/>
      <c r="JPJ9" s="201"/>
      <c r="JPK9" s="201"/>
      <c r="JPL9" s="201"/>
      <c r="JPM9" s="201"/>
      <c r="JPN9" s="201"/>
      <c r="JPO9" s="201"/>
      <c r="JPP9" s="201"/>
      <c r="JPQ9" s="201"/>
      <c r="JPR9" s="201"/>
      <c r="JPS9" s="201"/>
      <c r="JPT9" s="201"/>
      <c r="JPU9" s="201"/>
      <c r="JPV9" s="201"/>
      <c r="JPW9" s="201"/>
      <c r="JPX9" s="201"/>
      <c r="JPY9" s="201"/>
      <c r="JPZ9" s="201"/>
      <c r="JQA9" s="201"/>
      <c r="JQB9" s="201"/>
      <c r="JQC9" s="201"/>
      <c r="JQD9" s="201"/>
      <c r="JQE9" s="201"/>
      <c r="JQF9" s="201"/>
      <c r="JQG9" s="201"/>
      <c r="JQH9" s="201"/>
      <c r="JQI9" s="201"/>
      <c r="JQJ9" s="201"/>
      <c r="JQK9" s="201"/>
      <c r="JQL9" s="201"/>
      <c r="JQM9" s="201"/>
      <c r="JQN9" s="201"/>
      <c r="JQO9" s="201"/>
      <c r="JQP9" s="201"/>
      <c r="JQQ9" s="201"/>
      <c r="JQR9" s="201"/>
      <c r="JQS9" s="201"/>
      <c r="JQT9" s="201"/>
      <c r="JQU9" s="201"/>
      <c r="JQV9" s="201"/>
      <c r="JQW9" s="201"/>
      <c r="JQX9" s="201"/>
      <c r="JQY9" s="201"/>
      <c r="JQZ9" s="201"/>
      <c r="JRA9" s="201"/>
      <c r="JRB9" s="201"/>
      <c r="JRC9" s="201"/>
      <c r="JRD9" s="201"/>
      <c r="JRE9" s="201"/>
      <c r="JRF9" s="201"/>
      <c r="JRG9" s="201"/>
      <c r="JRH9" s="201"/>
      <c r="JRI9" s="201"/>
      <c r="JRJ9" s="201"/>
      <c r="JRK9" s="201"/>
      <c r="JRL9" s="201"/>
      <c r="JRM9" s="201"/>
      <c r="JRN9" s="201"/>
      <c r="JRO9" s="201"/>
      <c r="JRP9" s="201"/>
      <c r="JRQ9" s="201"/>
      <c r="JRR9" s="201"/>
      <c r="JRS9" s="201"/>
      <c r="JRT9" s="201"/>
      <c r="JRU9" s="201"/>
      <c r="JRV9" s="201"/>
      <c r="JRW9" s="201"/>
      <c r="JRX9" s="201"/>
      <c r="JRY9" s="201"/>
      <c r="JRZ9" s="201"/>
      <c r="JSA9" s="201"/>
      <c r="JSB9" s="201"/>
      <c r="JSC9" s="201"/>
      <c r="JSD9" s="201"/>
      <c r="JSE9" s="201"/>
      <c r="JSF9" s="201"/>
      <c r="JSG9" s="201"/>
      <c r="JSH9" s="201"/>
      <c r="JSI9" s="201"/>
      <c r="JSJ9" s="201"/>
      <c r="JSK9" s="201"/>
      <c r="JSL9" s="201"/>
      <c r="JSM9" s="201"/>
      <c r="JSN9" s="201"/>
      <c r="JSO9" s="201"/>
      <c r="JSP9" s="201"/>
      <c r="JSQ9" s="201"/>
      <c r="JSR9" s="201"/>
      <c r="JSS9" s="201"/>
      <c r="JST9" s="201"/>
      <c r="JSU9" s="201"/>
      <c r="JSV9" s="201"/>
      <c r="JSW9" s="201"/>
      <c r="JSX9" s="201"/>
      <c r="JSY9" s="201"/>
      <c r="JSZ9" s="201"/>
      <c r="JTA9" s="201"/>
      <c r="JTB9" s="201"/>
      <c r="JTC9" s="201"/>
      <c r="JTD9" s="201"/>
      <c r="JTE9" s="201"/>
      <c r="JTF9" s="201"/>
      <c r="JTG9" s="201"/>
      <c r="JTH9" s="201"/>
      <c r="JTI9" s="201"/>
      <c r="JTJ9" s="201"/>
      <c r="JTK9" s="201"/>
      <c r="JTL9" s="201"/>
      <c r="JTM9" s="201"/>
      <c r="JTN9" s="201"/>
      <c r="JTO9" s="201"/>
      <c r="JTP9" s="201"/>
      <c r="JTQ9" s="201"/>
      <c r="JTR9" s="201"/>
      <c r="JTS9" s="201"/>
      <c r="JTT9" s="201"/>
      <c r="JTU9" s="201"/>
      <c r="JTV9" s="201"/>
      <c r="JTW9" s="201"/>
      <c r="JTX9" s="201"/>
      <c r="JTY9" s="201"/>
      <c r="JTZ9" s="201"/>
      <c r="JUA9" s="201"/>
      <c r="JUB9" s="201"/>
      <c r="JUC9" s="201"/>
      <c r="JUD9" s="201"/>
      <c r="JUE9" s="201"/>
      <c r="JUF9" s="201"/>
      <c r="JUG9" s="201"/>
      <c r="JUH9" s="201"/>
      <c r="JUI9" s="201"/>
      <c r="JUJ9" s="201"/>
      <c r="JUK9" s="201"/>
      <c r="JUL9" s="201"/>
      <c r="JUM9" s="201"/>
      <c r="JUN9" s="201"/>
      <c r="JUO9" s="201"/>
      <c r="JUP9" s="201"/>
      <c r="JUQ9" s="201"/>
      <c r="JUR9" s="201"/>
      <c r="JUS9" s="201"/>
      <c r="JUT9" s="201"/>
      <c r="JUU9" s="201"/>
      <c r="JUV9" s="201"/>
      <c r="JUW9" s="201"/>
      <c r="JUX9" s="201"/>
      <c r="JUY9" s="201"/>
      <c r="JUZ9" s="201"/>
      <c r="JVA9" s="201"/>
      <c r="JVB9" s="201"/>
      <c r="JVC9" s="201"/>
      <c r="JVD9" s="201"/>
      <c r="JVE9" s="201"/>
      <c r="JVF9" s="201"/>
      <c r="JVG9" s="201"/>
      <c r="JVH9" s="201"/>
      <c r="JVI9" s="201"/>
      <c r="JVJ9" s="201"/>
      <c r="JVK9" s="201"/>
      <c r="JVL9" s="201"/>
      <c r="JVM9" s="201"/>
      <c r="JVN9" s="201"/>
      <c r="JVO9" s="201"/>
      <c r="JVP9" s="201"/>
      <c r="JVQ9" s="201"/>
      <c r="JVR9" s="201"/>
      <c r="JVS9" s="201"/>
      <c r="JVT9" s="201"/>
      <c r="JVU9" s="201"/>
      <c r="JVV9" s="201"/>
      <c r="JVW9" s="201"/>
      <c r="JVX9" s="201"/>
      <c r="JVY9" s="201"/>
      <c r="JVZ9" s="201"/>
      <c r="JWA9" s="201"/>
      <c r="JWB9" s="201"/>
      <c r="JWC9" s="201"/>
      <c r="JWD9" s="201"/>
      <c r="JWE9" s="201"/>
      <c r="JWF9" s="201"/>
      <c r="JWG9" s="201"/>
      <c r="JWH9" s="201"/>
      <c r="JWI9" s="201"/>
      <c r="JWJ9" s="201"/>
      <c r="JWK9" s="201"/>
      <c r="JWL9" s="201"/>
      <c r="JWM9" s="201"/>
      <c r="JWN9" s="201"/>
      <c r="JWO9" s="201"/>
      <c r="JWP9" s="201"/>
      <c r="JWQ9" s="201"/>
      <c r="JWR9" s="201"/>
      <c r="JWS9" s="201"/>
      <c r="JWT9" s="201"/>
      <c r="JWU9" s="201"/>
      <c r="JWV9" s="201"/>
      <c r="JWW9" s="201"/>
      <c r="JWX9" s="201"/>
      <c r="JWY9" s="201"/>
      <c r="JWZ9" s="201"/>
      <c r="JXA9" s="201"/>
      <c r="JXB9" s="201"/>
      <c r="JXC9" s="201"/>
      <c r="JXD9" s="201"/>
      <c r="JXE9" s="201"/>
      <c r="JXF9" s="201"/>
      <c r="JXG9" s="201"/>
      <c r="JXH9" s="201"/>
      <c r="JXI9" s="201"/>
      <c r="JXJ9" s="201"/>
      <c r="JXK9" s="201"/>
      <c r="JXL9" s="201"/>
      <c r="JXM9" s="201"/>
      <c r="JXN9" s="201"/>
      <c r="JXO9" s="201"/>
      <c r="JXP9" s="201"/>
      <c r="JXQ9" s="201"/>
      <c r="JXR9" s="201"/>
      <c r="JXS9" s="201"/>
      <c r="JXT9" s="201"/>
      <c r="JXU9" s="201"/>
      <c r="JXV9" s="201"/>
      <c r="JXW9" s="201"/>
      <c r="JXX9" s="201"/>
      <c r="JXY9" s="201"/>
      <c r="JXZ9" s="201"/>
      <c r="JYA9" s="201"/>
      <c r="JYB9" s="201"/>
      <c r="JYC9" s="201"/>
      <c r="JYD9" s="201"/>
      <c r="JYE9" s="201"/>
      <c r="JYF9" s="201"/>
      <c r="JYG9" s="201"/>
      <c r="JYH9" s="201"/>
      <c r="JYI9" s="201"/>
      <c r="JYJ9" s="201"/>
      <c r="JYK9" s="201"/>
      <c r="JYL9" s="201"/>
      <c r="JYM9" s="201"/>
      <c r="JYN9" s="201"/>
      <c r="JYO9" s="201"/>
      <c r="JYP9" s="201"/>
      <c r="JYQ9" s="201"/>
      <c r="JYR9" s="201"/>
      <c r="JYS9" s="201"/>
      <c r="JYT9" s="201"/>
      <c r="JYU9" s="201"/>
      <c r="JYV9" s="201"/>
      <c r="JYW9" s="201"/>
      <c r="JYX9" s="201"/>
      <c r="JYY9" s="201"/>
      <c r="JYZ9" s="201"/>
      <c r="JZA9" s="201"/>
      <c r="JZB9" s="201"/>
      <c r="JZC9" s="201"/>
      <c r="JZD9" s="201"/>
      <c r="JZE9" s="201"/>
      <c r="JZF9" s="201"/>
      <c r="JZG9" s="201"/>
      <c r="JZH9" s="201"/>
      <c r="JZI9" s="201"/>
      <c r="JZJ9" s="201"/>
      <c r="JZK9" s="201"/>
      <c r="JZL9" s="201"/>
      <c r="JZM9" s="201"/>
      <c r="JZN9" s="201"/>
      <c r="JZO9" s="201"/>
      <c r="JZP9" s="201"/>
      <c r="JZQ9" s="201"/>
      <c r="JZR9" s="201"/>
      <c r="JZS9" s="201"/>
      <c r="JZT9" s="201"/>
      <c r="JZU9" s="201"/>
      <c r="JZV9" s="201"/>
      <c r="JZW9" s="201"/>
      <c r="JZX9" s="201"/>
      <c r="JZY9" s="201"/>
      <c r="JZZ9" s="201"/>
      <c r="KAA9" s="201"/>
      <c r="KAB9" s="201"/>
      <c r="KAC9" s="201"/>
      <c r="KAD9" s="201"/>
      <c r="KAE9" s="201"/>
      <c r="KAF9" s="201"/>
      <c r="KAG9" s="201"/>
      <c r="KAH9" s="201"/>
      <c r="KAI9" s="201"/>
      <c r="KAJ9" s="201"/>
      <c r="KAK9" s="201"/>
      <c r="KAL9" s="201"/>
      <c r="KAM9" s="201"/>
      <c r="KAN9" s="201"/>
      <c r="KAO9" s="201"/>
      <c r="KAP9" s="201"/>
      <c r="KAQ9" s="201"/>
      <c r="KAR9" s="201"/>
      <c r="KAS9" s="201"/>
      <c r="KAT9" s="201"/>
      <c r="KAU9" s="201"/>
      <c r="KAV9" s="201"/>
      <c r="KAW9" s="201"/>
      <c r="KAX9" s="201"/>
      <c r="KAY9" s="201"/>
      <c r="KAZ9" s="201"/>
      <c r="KBA9" s="201"/>
      <c r="KBB9" s="201"/>
      <c r="KBC9" s="201"/>
      <c r="KBD9" s="201"/>
      <c r="KBE9" s="201"/>
      <c r="KBF9" s="201"/>
      <c r="KBG9" s="201"/>
      <c r="KBH9" s="201"/>
      <c r="KBI9" s="201"/>
      <c r="KBJ9" s="201"/>
      <c r="KBK9" s="201"/>
      <c r="KBL9" s="201"/>
      <c r="KBM9" s="201"/>
      <c r="KBN9" s="201"/>
      <c r="KBO9" s="201"/>
      <c r="KBP9" s="201"/>
      <c r="KBQ9" s="201"/>
      <c r="KBR9" s="201"/>
      <c r="KBS9" s="201"/>
      <c r="KBT9" s="201"/>
      <c r="KBU9" s="201"/>
      <c r="KBV9" s="201"/>
      <c r="KBW9" s="201"/>
      <c r="KBX9" s="201"/>
      <c r="KBY9" s="201"/>
      <c r="KBZ9" s="201"/>
      <c r="KCA9" s="201"/>
      <c r="KCB9" s="201"/>
      <c r="KCC9" s="201"/>
      <c r="KCD9" s="201"/>
      <c r="KCE9" s="201"/>
      <c r="KCF9" s="201"/>
      <c r="KCG9" s="201"/>
      <c r="KCH9" s="201"/>
      <c r="KCI9" s="201"/>
      <c r="KCJ9" s="201"/>
      <c r="KCK9" s="201"/>
      <c r="KCL9" s="201"/>
      <c r="KCM9" s="201"/>
      <c r="KCN9" s="201"/>
      <c r="KCO9" s="201"/>
      <c r="KCP9" s="201"/>
      <c r="KCQ9" s="201"/>
      <c r="KCR9" s="201"/>
      <c r="KCS9" s="201"/>
      <c r="KCT9" s="201"/>
      <c r="KCU9" s="201"/>
      <c r="KCV9" s="201"/>
      <c r="KCW9" s="201"/>
      <c r="KCX9" s="201"/>
      <c r="KCY9" s="201"/>
      <c r="KCZ9" s="201"/>
      <c r="KDA9" s="201"/>
      <c r="KDB9" s="201"/>
      <c r="KDC9" s="201"/>
      <c r="KDD9" s="201"/>
      <c r="KDE9" s="201"/>
      <c r="KDF9" s="201"/>
      <c r="KDG9" s="201"/>
      <c r="KDH9" s="201"/>
      <c r="KDI9" s="201"/>
      <c r="KDJ9" s="201"/>
      <c r="KDK9" s="201"/>
      <c r="KDL9" s="201"/>
      <c r="KDM9" s="201"/>
      <c r="KDN9" s="201"/>
      <c r="KDO9" s="201"/>
      <c r="KDP9" s="201"/>
      <c r="KDQ9" s="201"/>
      <c r="KDR9" s="201"/>
      <c r="KDS9" s="201"/>
      <c r="KDT9" s="201"/>
      <c r="KDU9" s="201"/>
      <c r="KDV9" s="201"/>
      <c r="KDW9" s="201"/>
      <c r="KDX9" s="201"/>
      <c r="KDY9" s="201"/>
      <c r="KDZ9" s="201"/>
      <c r="KEA9" s="201"/>
      <c r="KEB9" s="201"/>
      <c r="KEC9" s="201"/>
      <c r="KED9" s="201"/>
      <c r="KEE9" s="201"/>
      <c r="KEF9" s="201"/>
      <c r="KEG9" s="201"/>
      <c r="KEH9" s="201"/>
      <c r="KEI9" s="201"/>
      <c r="KEJ9" s="201"/>
      <c r="KEK9" s="201"/>
      <c r="KEL9" s="201"/>
      <c r="KEM9" s="201"/>
      <c r="KEN9" s="201"/>
      <c r="KEO9" s="201"/>
      <c r="KEP9" s="201"/>
      <c r="KEQ9" s="201"/>
      <c r="KER9" s="201"/>
      <c r="KES9" s="201"/>
      <c r="KET9" s="201"/>
      <c r="KEU9" s="201"/>
      <c r="KEV9" s="201"/>
      <c r="KEW9" s="201"/>
      <c r="KEX9" s="201"/>
      <c r="KEY9" s="201"/>
      <c r="KEZ9" s="201"/>
      <c r="KFA9" s="201"/>
      <c r="KFB9" s="201"/>
      <c r="KFC9" s="201"/>
      <c r="KFD9" s="201"/>
      <c r="KFE9" s="201"/>
      <c r="KFF9" s="201"/>
      <c r="KFG9" s="201"/>
      <c r="KFH9" s="201"/>
      <c r="KFI9" s="201"/>
      <c r="KFJ9" s="201"/>
      <c r="KFK9" s="201"/>
      <c r="KFL9" s="201"/>
      <c r="KFM9" s="201"/>
      <c r="KFN9" s="201"/>
      <c r="KFO9" s="201"/>
      <c r="KFP9" s="201"/>
      <c r="KFQ9" s="201"/>
      <c r="KFR9" s="201"/>
      <c r="KFS9" s="201"/>
      <c r="KFT9" s="201"/>
      <c r="KFU9" s="201"/>
      <c r="KFV9" s="201"/>
      <c r="KFW9" s="201"/>
      <c r="KFX9" s="201"/>
      <c r="KFY9" s="201"/>
      <c r="KFZ9" s="201"/>
      <c r="KGA9" s="201"/>
      <c r="KGB9" s="201"/>
      <c r="KGC9" s="201"/>
      <c r="KGD9" s="201"/>
      <c r="KGE9" s="201"/>
      <c r="KGF9" s="201"/>
      <c r="KGG9" s="201"/>
      <c r="KGH9" s="201"/>
      <c r="KGI9" s="201"/>
      <c r="KGJ9" s="201"/>
      <c r="KGK9" s="201"/>
      <c r="KGL9" s="201"/>
      <c r="KGM9" s="201"/>
      <c r="KGN9" s="201"/>
      <c r="KGO9" s="201"/>
      <c r="KGP9" s="201"/>
      <c r="KGQ9" s="201"/>
      <c r="KGR9" s="201"/>
      <c r="KGS9" s="201"/>
      <c r="KGT9" s="201"/>
      <c r="KGU9" s="201"/>
      <c r="KGV9" s="201"/>
      <c r="KGW9" s="201"/>
      <c r="KGX9" s="201"/>
      <c r="KGY9" s="201"/>
      <c r="KGZ9" s="201"/>
      <c r="KHA9" s="201"/>
      <c r="KHB9" s="201"/>
      <c r="KHC9" s="201"/>
      <c r="KHD9" s="201"/>
      <c r="KHE9" s="201"/>
      <c r="KHF9" s="201"/>
      <c r="KHG9" s="201"/>
      <c r="KHH9" s="201"/>
      <c r="KHI9" s="201"/>
      <c r="KHJ9" s="201"/>
      <c r="KHK9" s="201"/>
      <c r="KHL9" s="201"/>
      <c r="KHM9" s="201"/>
      <c r="KHN9" s="201"/>
      <c r="KHO9" s="201"/>
      <c r="KHP9" s="201"/>
      <c r="KHQ9" s="201"/>
      <c r="KHR9" s="201"/>
      <c r="KHS9" s="201"/>
      <c r="KHT9" s="201"/>
      <c r="KHU9" s="201"/>
      <c r="KHV9" s="201"/>
      <c r="KHW9" s="201"/>
      <c r="KHX9" s="201"/>
      <c r="KHY9" s="201"/>
      <c r="KHZ9" s="201"/>
      <c r="KIA9" s="201"/>
      <c r="KIB9" s="201"/>
      <c r="KIC9" s="201"/>
      <c r="KID9" s="201"/>
      <c r="KIE9" s="201"/>
      <c r="KIF9" s="201"/>
      <c r="KIG9" s="201"/>
      <c r="KIH9" s="201"/>
      <c r="KII9" s="201"/>
      <c r="KIJ9" s="201"/>
      <c r="KIK9" s="201"/>
      <c r="KIL9" s="201"/>
      <c r="KIM9" s="201"/>
      <c r="KIN9" s="201"/>
      <c r="KIO9" s="201"/>
      <c r="KIP9" s="201"/>
      <c r="KIQ9" s="201"/>
      <c r="KIR9" s="201"/>
      <c r="KIS9" s="201"/>
      <c r="KIT9" s="201"/>
      <c r="KIU9" s="201"/>
      <c r="KIV9" s="201"/>
      <c r="KIW9" s="201"/>
      <c r="KIX9" s="201"/>
      <c r="KIY9" s="201"/>
      <c r="KIZ9" s="201"/>
      <c r="KJA9" s="201"/>
      <c r="KJB9" s="201"/>
      <c r="KJC9" s="201"/>
      <c r="KJD9" s="201"/>
      <c r="KJE9" s="201"/>
      <c r="KJF9" s="201"/>
      <c r="KJG9" s="201"/>
      <c r="KJH9" s="201"/>
      <c r="KJI9" s="201"/>
      <c r="KJJ9" s="201"/>
      <c r="KJK9" s="201"/>
      <c r="KJL9" s="201"/>
      <c r="KJM9" s="201"/>
      <c r="KJN9" s="201"/>
      <c r="KJO9" s="201"/>
      <c r="KJP9" s="201"/>
      <c r="KJQ9" s="201"/>
      <c r="KJR9" s="201"/>
      <c r="KJS9" s="201"/>
      <c r="KJT9" s="201"/>
      <c r="KJU9" s="201"/>
      <c r="KJV9" s="201"/>
      <c r="KJW9" s="201"/>
      <c r="KJX9" s="201"/>
      <c r="KJY9" s="201"/>
      <c r="KJZ9" s="201"/>
      <c r="KKA9" s="201"/>
      <c r="KKB9" s="201"/>
      <c r="KKC9" s="201"/>
      <c r="KKD9" s="201"/>
      <c r="KKE9" s="201"/>
      <c r="KKF9" s="201"/>
      <c r="KKG9" s="201"/>
      <c r="KKH9" s="201"/>
      <c r="KKI9" s="201"/>
      <c r="KKJ9" s="201"/>
      <c r="KKK9" s="201"/>
      <c r="KKL9" s="201"/>
      <c r="KKM9" s="201"/>
      <c r="KKN9" s="201"/>
      <c r="KKO9" s="201"/>
      <c r="KKP9" s="201"/>
      <c r="KKQ9" s="201"/>
      <c r="KKR9" s="201"/>
      <c r="KKS9" s="201"/>
      <c r="KKT9" s="201"/>
      <c r="KKU9" s="201"/>
      <c r="KKV9" s="201"/>
      <c r="KKW9" s="201"/>
      <c r="KKX9" s="201"/>
      <c r="KKY9" s="201"/>
      <c r="KKZ9" s="201"/>
      <c r="KLA9" s="201"/>
      <c r="KLB9" s="201"/>
      <c r="KLC9" s="201"/>
      <c r="KLD9" s="201"/>
      <c r="KLE9" s="201"/>
      <c r="KLF9" s="201"/>
      <c r="KLG9" s="201"/>
      <c r="KLH9" s="201"/>
      <c r="KLI9" s="201"/>
      <c r="KLJ9" s="201"/>
      <c r="KLK9" s="201"/>
      <c r="KLL9" s="201"/>
      <c r="KLM9" s="201"/>
      <c r="KLN9" s="201"/>
      <c r="KLO9" s="201"/>
      <c r="KLP9" s="201"/>
      <c r="KLQ9" s="201"/>
      <c r="KLR9" s="201"/>
      <c r="KLS9" s="201"/>
      <c r="KLT9" s="201"/>
      <c r="KLU9" s="201"/>
      <c r="KLV9" s="201"/>
      <c r="KLW9" s="201"/>
      <c r="KLX9" s="201"/>
      <c r="KLY9" s="201"/>
      <c r="KLZ9" s="201"/>
      <c r="KMA9" s="201"/>
      <c r="KMB9" s="201"/>
      <c r="KMC9" s="201"/>
      <c r="KMD9" s="201"/>
      <c r="KME9" s="201"/>
      <c r="KMF9" s="201"/>
      <c r="KMG9" s="201"/>
      <c r="KMH9" s="201"/>
      <c r="KMI9" s="201"/>
      <c r="KMJ9" s="201"/>
      <c r="KMK9" s="201"/>
      <c r="KML9" s="201"/>
      <c r="KMM9" s="201"/>
      <c r="KMN9" s="201"/>
      <c r="KMO9" s="201"/>
      <c r="KMP9" s="201"/>
      <c r="KMQ9" s="201"/>
      <c r="KMR9" s="201"/>
      <c r="KMS9" s="201"/>
      <c r="KMT9" s="201"/>
      <c r="KMU9" s="201"/>
      <c r="KMV9" s="201"/>
      <c r="KMW9" s="201"/>
      <c r="KMX9" s="201"/>
      <c r="KMY9" s="201"/>
      <c r="KMZ9" s="201"/>
      <c r="KNA9" s="201"/>
      <c r="KNB9" s="201"/>
      <c r="KNC9" s="201"/>
      <c r="KND9" s="201"/>
      <c r="KNE9" s="201"/>
      <c r="KNF9" s="201"/>
      <c r="KNG9" s="201"/>
      <c r="KNH9" s="201"/>
      <c r="KNI9" s="201"/>
      <c r="KNJ9" s="201"/>
      <c r="KNK9" s="201"/>
      <c r="KNL9" s="201"/>
      <c r="KNM9" s="201"/>
      <c r="KNN9" s="201"/>
      <c r="KNO9" s="201"/>
      <c r="KNP9" s="201"/>
      <c r="KNQ9" s="201"/>
      <c r="KNR9" s="201"/>
      <c r="KNS9" s="201"/>
      <c r="KNT9" s="201"/>
      <c r="KNU9" s="201"/>
      <c r="KNV9" s="201"/>
      <c r="KNW9" s="201"/>
      <c r="KNX9" s="201"/>
      <c r="KNY9" s="201"/>
      <c r="KNZ9" s="201"/>
      <c r="KOA9" s="201"/>
      <c r="KOB9" s="201"/>
      <c r="KOC9" s="201"/>
      <c r="KOD9" s="201"/>
      <c r="KOE9" s="201"/>
      <c r="KOF9" s="201"/>
      <c r="KOG9" s="201"/>
      <c r="KOH9" s="201"/>
      <c r="KOI9" s="201"/>
      <c r="KOJ9" s="201"/>
      <c r="KOK9" s="201"/>
      <c r="KOL9" s="201"/>
      <c r="KOM9" s="201"/>
      <c r="KON9" s="201"/>
      <c r="KOO9" s="201"/>
      <c r="KOP9" s="201"/>
      <c r="KOQ9" s="201"/>
      <c r="KOR9" s="201"/>
      <c r="KOS9" s="201"/>
      <c r="KOT9" s="201"/>
      <c r="KOU9" s="201"/>
      <c r="KOV9" s="201"/>
      <c r="KOW9" s="201"/>
      <c r="KOX9" s="201"/>
      <c r="KOY9" s="201"/>
      <c r="KOZ9" s="201"/>
      <c r="KPA9" s="201"/>
      <c r="KPB9" s="201"/>
      <c r="KPC9" s="201"/>
      <c r="KPD9" s="201"/>
      <c r="KPE9" s="201"/>
      <c r="KPF9" s="201"/>
      <c r="KPG9" s="201"/>
      <c r="KPH9" s="201"/>
      <c r="KPI9" s="201"/>
      <c r="KPJ9" s="201"/>
      <c r="KPK9" s="201"/>
      <c r="KPL9" s="201"/>
      <c r="KPM9" s="201"/>
      <c r="KPN9" s="201"/>
      <c r="KPO9" s="201"/>
      <c r="KPP9" s="201"/>
      <c r="KPQ9" s="201"/>
      <c r="KPR9" s="201"/>
      <c r="KPS9" s="201"/>
      <c r="KPT9" s="201"/>
      <c r="KPU9" s="201"/>
      <c r="KPV9" s="201"/>
      <c r="KPW9" s="201"/>
      <c r="KPX9" s="201"/>
      <c r="KPY9" s="201"/>
      <c r="KPZ9" s="201"/>
      <c r="KQA9" s="201"/>
      <c r="KQB9" s="201"/>
      <c r="KQC9" s="201"/>
      <c r="KQD9" s="201"/>
      <c r="KQE9" s="201"/>
      <c r="KQF9" s="201"/>
      <c r="KQG9" s="201"/>
      <c r="KQH9" s="201"/>
      <c r="KQI9" s="201"/>
      <c r="KQJ9" s="201"/>
      <c r="KQK9" s="201"/>
      <c r="KQL9" s="201"/>
      <c r="KQM9" s="201"/>
      <c r="KQN9" s="201"/>
      <c r="KQO9" s="201"/>
      <c r="KQP9" s="201"/>
      <c r="KQQ9" s="201"/>
      <c r="KQR9" s="201"/>
      <c r="KQS9" s="201"/>
      <c r="KQT9" s="201"/>
      <c r="KQU9" s="201"/>
      <c r="KQV9" s="201"/>
      <c r="KQW9" s="201"/>
      <c r="KQX9" s="201"/>
      <c r="KQY9" s="201"/>
      <c r="KQZ9" s="201"/>
      <c r="KRA9" s="201"/>
      <c r="KRB9" s="201"/>
      <c r="KRC9" s="201"/>
      <c r="KRD9" s="201"/>
      <c r="KRE9" s="201"/>
      <c r="KRF9" s="201"/>
      <c r="KRG9" s="201"/>
      <c r="KRH9" s="201"/>
      <c r="KRI9" s="201"/>
      <c r="KRJ9" s="201"/>
      <c r="KRK9" s="201"/>
      <c r="KRL9" s="201"/>
      <c r="KRM9" s="201"/>
      <c r="KRN9" s="201"/>
      <c r="KRO9" s="201"/>
      <c r="KRP9" s="201"/>
      <c r="KRQ9" s="201"/>
      <c r="KRR9" s="201"/>
      <c r="KRS9" s="201"/>
      <c r="KRT9" s="201"/>
      <c r="KRU9" s="201"/>
      <c r="KRV9" s="201"/>
      <c r="KRW9" s="201"/>
      <c r="KRX9" s="201"/>
      <c r="KRY9" s="201"/>
      <c r="KRZ9" s="201"/>
      <c r="KSA9" s="201"/>
      <c r="KSB9" s="201"/>
      <c r="KSC9" s="201"/>
      <c r="KSD9" s="201"/>
      <c r="KSE9" s="201"/>
      <c r="KSF9" s="201"/>
      <c r="KSG9" s="201"/>
      <c r="KSH9" s="201"/>
      <c r="KSI9" s="201"/>
      <c r="KSJ9" s="201"/>
      <c r="KSK9" s="201"/>
      <c r="KSL9" s="201"/>
      <c r="KSM9" s="201"/>
      <c r="KSN9" s="201"/>
      <c r="KSO9" s="201"/>
      <c r="KSP9" s="201"/>
      <c r="KSQ9" s="201"/>
      <c r="KSR9" s="201"/>
      <c r="KSS9" s="201"/>
      <c r="KST9" s="201"/>
      <c r="KSU9" s="201"/>
      <c r="KSV9" s="201"/>
      <c r="KSW9" s="201"/>
      <c r="KSX9" s="201"/>
      <c r="KSY9" s="201"/>
      <c r="KSZ9" s="201"/>
      <c r="KTA9" s="201"/>
      <c r="KTB9" s="201"/>
      <c r="KTC9" s="201"/>
      <c r="KTD9" s="201"/>
      <c r="KTE9" s="201"/>
      <c r="KTF9" s="201"/>
      <c r="KTG9" s="201"/>
      <c r="KTH9" s="201"/>
      <c r="KTI9" s="201"/>
      <c r="KTJ9" s="201"/>
      <c r="KTK9" s="201"/>
      <c r="KTL9" s="201"/>
      <c r="KTM9" s="201"/>
      <c r="KTN9" s="201"/>
      <c r="KTO9" s="201"/>
      <c r="KTP9" s="201"/>
      <c r="KTQ9" s="201"/>
      <c r="KTR9" s="201"/>
      <c r="KTS9" s="201"/>
      <c r="KTT9" s="201"/>
      <c r="KTU9" s="201"/>
      <c r="KTV9" s="201"/>
      <c r="KTW9" s="201"/>
      <c r="KTX9" s="201"/>
      <c r="KTY9" s="201"/>
      <c r="KTZ9" s="201"/>
      <c r="KUA9" s="201"/>
      <c r="KUB9" s="201"/>
      <c r="KUC9" s="201"/>
      <c r="KUD9" s="201"/>
      <c r="KUE9" s="201"/>
      <c r="KUF9" s="201"/>
      <c r="KUG9" s="201"/>
      <c r="KUH9" s="201"/>
      <c r="KUI9" s="201"/>
      <c r="KUJ9" s="201"/>
      <c r="KUK9" s="201"/>
      <c r="KUL9" s="201"/>
      <c r="KUM9" s="201"/>
      <c r="KUN9" s="201"/>
      <c r="KUO9" s="201"/>
      <c r="KUP9" s="201"/>
      <c r="KUQ9" s="201"/>
      <c r="KUR9" s="201"/>
      <c r="KUS9" s="201"/>
      <c r="KUT9" s="201"/>
      <c r="KUU9" s="201"/>
      <c r="KUV9" s="201"/>
      <c r="KUW9" s="201"/>
      <c r="KUX9" s="201"/>
      <c r="KUY9" s="201"/>
      <c r="KUZ9" s="201"/>
      <c r="KVA9" s="201"/>
      <c r="KVB9" s="201"/>
      <c r="KVC9" s="201"/>
      <c r="KVD9" s="201"/>
      <c r="KVE9" s="201"/>
      <c r="KVF9" s="201"/>
      <c r="KVG9" s="201"/>
      <c r="KVH9" s="201"/>
      <c r="KVI9" s="201"/>
      <c r="KVJ9" s="201"/>
      <c r="KVK9" s="201"/>
      <c r="KVL9" s="201"/>
      <c r="KVM9" s="201"/>
      <c r="KVN9" s="201"/>
      <c r="KVO9" s="201"/>
      <c r="KVP9" s="201"/>
      <c r="KVQ9" s="201"/>
      <c r="KVR9" s="201"/>
      <c r="KVS9" s="201"/>
      <c r="KVT9" s="201"/>
      <c r="KVU9" s="201"/>
      <c r="KVV9" s="201"/>
      <c r="KVW9" s="201"/>
      <c r="KVX9" s="201"/>
      <c r="KVY9" s="201"/>
      <c r="KVZ9" s="201"/>
      <c r="KWA9" s="201"/>
      <c r="KWB9" s="201"/>
      <c r="KWC9" s="201"/>
      <c r="KWD9" s="201"/>
      <c r="KWE9" s="201"/>
      <c r="KWF9" s="201"/>
      <c r="KWG9" s="201"/>
      <c r="KWH9" s="201"/>
      <c r="KWI9" s="201"/>
      <c r="KWJ9" s="201"/>
      <c r="KWK9" s="201"/>
      <c r="KWL9" s="201"/>
      <c r="KWM9" s="201"/>
      <c r="KWN9" s="201"/>
      <c r="KWO9" s="201"/>
      <c r="KWP9" s="201"/>
      <c r="KWQ9" s="201"/>
      <c r="KWR9" s="201"/>
      <c r="KWS9" s="201"/>
      <c r="KWT9" s="201"/>
      <c r="KWU9" s="201"/>
      <c r="KWV9" s="201"/>
      <c r="KWW9" s="201"/>
      <c r="KWX9" s="201"/>
      <c r="KWY9" s="201"/>
      <c r="KWZ9" s="201"/>
      <c r="KXA9" s="201"/>
      <c r="KXB9" s="201"/>
      <c r="KXC9" s="201"/>
      <c r="KXD9" s="201"/>
      <c r="KXE9" s="201"/>
      <c r="KXF9" s="201"/>
      <c r="KXG9" s="201"/>
      <c r="KXH9" s="201"/>
      <c r="KXI9" s="201"/>
      <c r="KXJ9" s="201"/>
      <c r="KXK9" s="201"/>
      <c r="KXL9" s="201"/>
      <c r="KXM9" s="201"/>
      <c r="KXN9" s="201"/>
      <c r="KXO9" s="201"/>
      <c r="KXP9" s="201"/>
      <c r="KXQ9" s="201"/>
      <c r="KXR9" s="201"/>
      <c r="KXS9" s="201"/>
      <c r="KXT9" s="201"/>
      <c r="KXU9" s="201"/>
      <c r="KXV9" s="201"/>
      <c r="KXW9" s="201"/>
      <c r="KXX9" s="201"/>
      <c r="KXY9" s="201"/>
      <c r="KXZ9" s="201"/>
      <c r="KYA9" s="201"/>
      <c r="KYB9" s="201"/>
      <c r="KYC9" s="201"/>
      <c r="KYD9" s="201"/>
      <c r="KYE9" s="201"/>
      <c r="KYF9" s="201"/>
      <c r="KYG9" s="201"/>
      <c r="KYH9" s="201"/>
      <c r="KYI9" s="201"/>
      <c r="KYJ9" s="201"/>
      <c r="KYK9" s="201"/>
      <c r="KYL9" s="201"/>
      <c r="KYM9" s="201"/>
      <c r="KYN9" s="201"/>
      <c r="KYO9" s="201"/>
      <c r="KYP9" s="201"/>
      <c r="KYQ9" s="201"/>
      <c r="KYR9" s="201"/>
      <c r="KYS9" s="201"/>
      <c r="KYT9" s="201"/>
      <c r="KYU9" s="201"/>
      <c r="KYV9" s="201"/>
      <c r="KYW9" s="201"/>
      <c r="KYX9" s="201"/>
      <c r="KYY9" s="201"/>
      <c r="KYZ9" s="201"/>
      <c r="KZA9" s="201"/>
      <c r="KZB9" s="201"/>
      <c r="KZC9" s="201"/>
      <c r="KZD9" s="201"/>
      <c r="KZE9" s="201"/>
      <c r="KZF9" s="201"/>
      <c r="KZG9" s="201"/>
      <c r="KZH9" s="201"/>
      <c r="KZI9" s="201"/>
      <c r="KZJ9" s="201"/>
      <c r="KZK9" s="201"/>
      <c r="KZL9" s="201"/>
      <c r="KZM9" s="201"/>
      <c r="KZN9" s="201"/>
      <c r="KZO9" s="201"/>
      <c r="KZP9" s="201"/>
      <c r="KZQ9" s="201"/>
      <c r="KZR9" s="201"/>
      <c r="KZS9" s="201"/>
      <c r="KZT9" s="201"/>
      <c r="KZU9" s="201"/>
      <c r="KZV9" s="201"/>
      <c r="KZW9" s="201"/>
      <c r="KZX9" s="201"/>
      <c r="KZY9" s="201"/>
      <c r="KZZ9" s="201"/>
      <c r="LAA9" s="201"/>
      <c r="LAB9" s="201"/>
      <c r="LAC9" s="201"/>
      <c r="LAD9" s="201"/>
      <c r="LAE9" s="201"/>
      <c r="LAF9" s="201"/>
      <c r="LAG9" s="201"/>
      <c r="LAH9" s="201"/>
      <c r="LAI9" s="201"/>
      <c r="LAJ9" s="201"/>
      <c r="LAK9" s="201"/>
      <c r="LAL9" s="201"/>
      <c r="LAM9" s="201"/>
      <c r="LAN9" s="201"/>
      <c r="LAO9" s="201"/>
      <c r="LAP9" s="201"/>
      <c r="LAQ9" s="201"/>
      <c r="LAR9" s="201"/>
      <c r="LAS9" s="201"/>
      <c r="LAT9" s="201"/>
      <c r="LAU9" s="201"/>
      <c r="LAV9" s="201"/>
      <c r="LAW9" s="201"/>
      <c r="LAX9" s="201"/>
      <c r="LAY9" s="201"/>
      <c r="LAZ9" s="201"/>
      <c r="LBA9" s="201"/>
      <c r="LBB9" s="201"/>
      <c r="LBC9" s="201"/>
      <c r="LBD9" s="201"/>
      <c r="LBE9" s="201"/>
      <c r="LBF9" s="201"/>
      <c r="LBG9" s="201"/>
      <c r="LBH9" s="201"/>
      <c r="LBI9" s="201"/>
      <c r="LBJ9" s="201"/>
      <c r="LBK9" s="201"/>
      <c r="LBL9" s="201"/>
      <c r="LBM9" s="201"/>
      <c r="LBN9" s="201"/>
      <c r="LBO9" s="201"/>
      <c r="LBP9" s="201"/>
      <c r="LBQ9" s="201"/>
      <c r="LBR9" s="201"/>
      <c r="LBS9" s="201"/>
      <c r="LBT9" s="201"/>
      <c r="LBU9" s="201"/>
      <c r="LBV9" s="201"/>
      <c r="LBW9" s="201"/>
      <c r="LBX9" s="201"/>
      <c r="LBY9" s="201"/>
      <c r="LBZ9" s="201"/>
      <c r="LCA9" s="201"/>
      <c r="LCB9" s="201"/>
      <c r="LCC9" s="201"/>
      <c r="LCD9" s="201"/>
      <c r="LCE9" s="201"/>
      <c r="LCF9" s="201"/>
      <c r="LCG9" s="201"/>
      <c r="LCH9" s="201"/>
      <c r="LCI9" s="201"/>
      <c r="LCJ9" s="201"/>
      <c r="LCK9" s="201"/>
      <c r="LCL9" s="201"/>
      <c r="LCM9" s="201"/>
      <c r="LCN9" s="201"/>
      <c r="LCO9" s="201"/>
      <c r="LCP9" s="201"/>
      <c r="LCQ9" s="201"/>
      <c r="LCR9" s="201"/>
      <c r="LCS9" s="201"/>
      <c r="LCT9" s="201"/>
      <c r="LCU9" s="201"/>
      <c r="LCV9" s="201"/>
      <c r="LCW9" s="201"/>
      <c r="LCX9" s="201"/>
      <c r="LCY9" s="201"/>
      <c r="LCZ9" s="201"/>
      <c r="LDA9" s="201"/>
      <c r="LDB9" s="201"/>
      <c r="LDC9" s="201"/>
      <c r="LDD9" s="201"/>
      <c r="LDE9" s="201"/>
      <c r="LDF9" s="201"/>
      <c r="LDG9" s="201"/>
      <c r="LDH9" s="201"/>
      <c r="LDI9" s="201"/>
      <c r="LDJ9" s="201"/>
      <c r="LDK9" s="201"/>
      <c r="LDL9" s="201"/>
      <c r="LDM9" s="201"/>
      <c r="LDN9" s="201"/>
      <c r="LDO9" s="201"/>
      <c r="LDP9" s="201"/>
      <c r="LDQ9" s="201"/>
      <c r="LDR9" s="201"/>
      <c r="LDS9" s="201"/>
      <c r="LDT9" s="201"/>
      <c r="LDU9" s="201"/>
      <c r="LDV9" s="201"/>
      <c r="LDW9" s="201"/>
      <c r="LDX9" s="201"/>
      <c r="LDY9" s="201"/>
      <c r="LDZ9" s="201"/>
      <c r="LEA9" s="201"/>
      <c r="LEB9" s="201"/>
      <c r="LEC9" s="201"/>
      <c r="LED9" s="201"/>
      <c r="LEE9" s="201"/>
      <c r="LEF9" s="201"/>
      <c r="LEG9" s="201"/>
      <c r="LEH9" s="201"/>
      <c r="LEI9" s="201"/>
      <c r="LEJ9" s="201"/>
      <c r="LEK9" s="201"/>
      <c r="LEL9" s="201"/>
      <c r="LEM9" s="201"/>
      <c r="LEN9" s="201"/>
      <c r="LEO9" s="201"/>
      <c r="LEP9" s="201"/>
      <c r="LEQ9" s="201"/>
      <c r="LER9" s="201"/>
      <c r="LES9" s="201"/>
      <c r="LET9" s="201"/>
      <c r="LEU9" s="201"/>
      <c r="LEV9" s="201"/>
      <c r="LEW9" s="201"/>
      <c r="LEX9" s="201"/>
      <c r="LEY9" s="201"/>
      <c r="LEZ9" s="201"/>
      <c r="LFA9" s="201"/>
      <c r="LFB9" s="201"/>
      <c r="LFC9" s="201"/>
      <c r="LFD9" s="201"/>
      <c r="LFE9" s="201"/>
      <c r="LFF9" s="201"/>
      <c r="LFG9" s="201"/>
      <c r="LFH9" s="201"/>
      <c r="LFI9" s="201"/>
      <c r="LFJ9" s="201"/>
      <c r="LFK9" s="201"/>
      <c r="LFL9" s="201"/>
      <c r="LFM9" s="201"/>
      <c r="LFN9" s="201"/>
      <c r="LFO9" s="201"/>
      <c r="LFP9" s="201"/>
      <c r="LFQ9" s="201"/>
      <c r="LFR9" s="201"/>
      <c r="LFS9" s="201"/>
      <c r="LFT9" s="201"/>
      <c r="LFU9" s="201"/>
      <c r="LFV9" s="201"/>
      <c r="LFW9" s="201"/>
      <c r="LFX9" s="201"/>
      <c r="LFY9" s="201"/>
      <c r="LFZ9" s="201"/>
      <c r="LGA9" s="201"/>
      <c r="LGB9" s="201"/>
      <c r="LGC9" s="201"/>
      <c r="LGD9" s="201"/>
      <c r="LGE9" s="201"/>
      <c r="LGF9" s="201"/>
      <c r="LGG9" s="201"/>
      <c r="LGH9" s="201"/>
      <c r="LGI9" s="201"/>
      <c r="LGJ9" s="201"/>
      <c r="LGK9" s="201"/>
      <c r="LGL9" s="201"/>
      <c r="LGM9" s="201"/>
      <c r="LGN9" s="201"/>
      <c r="LGO9" s="201"/>
      <c r="LGP9" s="201"/>
      <c r="LGQ9" s="201"/>
      <c r="LGR9" s="201"/>
      <c r="LGS9" s="201"/>
      <c r="LGT9" s="201"/>
      <c r="LGU9" s="201"/>
      <c r="LGV9" s="201"/>
      <c r="LGW9" s="201"/>
      <c r="LGX9" s="201"/>
      <c r="LGY9" s="201"/>
      <c r="LGZ9" s="201"/>
      <c r="LHA9" s="201"/>
      <c r="LHB9" s="201"/>
      <c r="LHC9" s="201"/>
      <c r="LHD9" s="201"/>
      <c r="LHE9" s="201"/>
      <c r="LHF9" s="201"/>
      <c r="LHG9" s="201"/>
      <c r="LHH9" s="201"/>
      <c r="LHI9" s="201"/>
      <c r="LHJ9" s="201"/>
      <c r="LHK9" s="201"/>
      <c r="LHL9" s="201"/>
      <c r="LHM9" s="201"/>
      <c r="LHN9" s="201"/>
      <c r="LHO9" s="201"/>
      <c r="LHP9" s="201"/>
      <c r="LHQ9" s="201"/>
      <c r="LHR9" s="201"/>
      <c r="LHS9" s="201"/>
      <c r="LHT9" s="201"/>
      <c r="LHU9" s="201"/>
      <c r="LHV9" s="201"/>
      <c r="LHW9" s="201"/>
      <c r="LHX9" s="201"/>
      <c r="LHY9" s="201"/>
      <c r="LHZ9" s="201"/>
      <c r="LIA9" s="201"/>
      <c r="LIB9" s="201"/>
      <c r="LIC9" s="201"/>
      <c r="LID9" s="201"/>
      <c r="LIE9" s="201"/>
      <c r="LIF9" s="201"/>
      <c r="LIG9" s="201"/>
      <c r="LIH9" s="201"/>
      <c r="LII9" s="201"/>
      <c r="LIJ9" s="201"/>
      <c r="LIK9" s="201"/>
      <c r="LIL9" s="201"/>
      <c r="LIM9" s="201"/>
      <c r="LIN9" s="201"/>
      <c r="LIO9" s="201"/>
      <c r="LIP9" s="201"/>
      <c r="LIQ9" s="201"/>
      <c r="LIR9" s="201"/>
      <c r="LIS9" s="201"/>
      <c r="LIT9" s="201"/>
      <c r="LIU9" s="201"/>
      <c r="LIV9" s="201"/>
      <c r="LIW9" s="201"/>
      <c r="LIX9" s="201"/>
      <c r="LIY9" s="201"/>
      <c r="LIZ9" s="201"/>
      <c r="LJA9" s="201"/>
      <c r="LJB9" s="201"/>
      <c r="LJC9" s="201"/>
      <c r="LJD9" s="201"/>
      <c r="LJE9" s="201"/>
      <c r="LJF9" s="201"/>
      <c r="LJG9" s="201"/>
      <c r="LJH9" s="201"/>
      <c r="LJI9" s="201"/>
      <c r="LJJ9" s="201"/>
      <c r="LJK9" s="201"/>
      <c r="LJL9" s="201"/>
      <c r="LJM9" s="201"/>
      <c r="LJN9" s="201"/>
      <c r="LJO9" s="201"/>
      <c r="LJP9" s="201"/>
      <c r="LJQ9" s="201"/>
      <c r="LJR9" s="201"/>
      <c r="LJS9" s="201"/>
      <c r="LJT9" s="201"/>
      <c r="LJU9" s="201"/>
      <c r="LJV9" s="201"/>
      <c r="LJW9" s="201"/>
      <c r="LJX9" s="201"/>
      <c r="LJY9" s="201"/>
      <c r="LJZ9" s="201"/>
      <c r="LKA9" s="201"/>
      <c r="LKB9" s="201"/>
      <c r="LKC9" s="201"/>
      <c r="LKD9" s="201"/>
      <c r="LKE9" s="201"/>
      <c r="LKF9" s="201"/>
      <c r="LKG9" s="201"/>
      <c r="LKH9" s="201"/>
      <c r="LKI9" s="201"/>
      <c r="LKJ9" s="201"/>
      <c r="LKK9" s="201"/>
      <c r="LKL9" s="201"/>
      <c r="LKM9" s="201"/>
      <c r="LKN9" s="201"/>
      <c r="LKO9" s="201"/>
      <c r="LKP9" s="201"/>
      <c r="LKQ9" s="201"/>
      <c r="LKR9" s="201"/>
      <c r="LKS9" s="201"/>
      <c r="LKT9" s="201"/>
      <c r="LKU9" s="201"/>
      <c r="LKV9" s="201"/>
      <c r="LKW9" s="201"/>
      <c r="LKX9" s="201"/>
      <c r="LKY9" s="201"/>
      <c r="LKZ9" s="201"/>
      <c r="LLA9" s="201"/>
      <c r="LLB9" s="201"/>
      <c r="LLC9" s="201"/>
      <c r="LLD9" s="201"/>
      <c r="LLE9" s="201"/>
      <c r="LLF9" s="201"/>
      <c r="LLG9" s="201"/>
      <c r="LLH9" s="201"/>
      <c r="LLI9" s="201"/>
      <c r="LLJ9" s="201"/>
      <c r="LLK9" s="201"/>
      <c r="LLL9" s="201"/>
      <c r="LLM9" s="201"/>
      <c r="LLN9" s="201"/>
      <c r="LLO9" s="201"/>
      <c r="LLP9" s="201"/>
      <c r="LLQ9" s="201"/>
      <c r="LLR9" s="201"/>
      <c r="LLS9" s="201"/>
      <c r="LLT9" s="201"/>
      <c r="LLU9" s="201"/>
      <c r="LLV9" s="201"/>
      <c r="LLW9" s="201"/>
      <c r="LLX9" s="201"/>
      <c r="LLY9" s="201"/>
      <c r="LLZ9" s="201"/>
      <c r="LMA9" s="201"/>
      <c r="LMB9" s="201"/>
      <c r="LMC9" s="201"/>
      <c r="LMD9" s="201"/>
      <c r="LME9" s="201"/>
      <c r="LMF9" s="201"/>
      <c r="LMG9" s="201"/>
      <c r="LMH9" s="201"/>
      <c r="LMI9" s="201"/>
      <c r="LMJ9" s="201"/>
      <c r="LMK9" s="201"/>
      <c r="LML9" s="201"/>
      <c r="LMM9" s="201"/>
      <c r="LMN9" s="201"/>
      <c r="LMO9" s="201"/>
      <c r="LMP9" s="201"/>
      <c r="LMQ9" s="201"/>
      <c r="LMR9" s="201"/>
      <c r="LMS9" s="201"/>
      <c r="LMT9" s="201"/>
      <c r="LMU9" s="201"/>
      <c r="LMV9" s="201"/>
      <c r="LMW9" s="201"/>
      <c r="LMX9" s="201"/>
      <c r="LMY9" s="201"/>
      <c r="LMZ9" s="201"/>
      <c r="LNA9" s="201"/>
      <c r="LNB9" s="201"/>
      <c r="LNC9" s="201"/>
      <c r="LND9" s="201"/>
      <c r="LNE9" s="201"/>
      <c r="LNF9" s="201"/>
      <c r="LNG9" s="201"/>
      <c r="LNH9" s="201"/>
      <c r="LNI9" s="201"/>
      <c r="LNJ9" s="201"/>
      <c r="LNK9" s="201"/>
      <c r="LNL9" s="201"/>
      <c r="LNM9" s="201"/>
      <c r="LNN9" s="201"/>
      <c r="LNO9" s="201"/>
      <c r="LNP9" s="201"/>
      <c r="LNQ9" s="201"/>
      <c r="LNR9" s="201"/>
      <c r="LNS9" s="201"/>
      <c r="LNT9" s="201"/>
      <c r="LNU9" s="201"/>
      <c r="LNV9" s="201"/>
      <c r="LNW9" s="201"/>
      <c r="LNX9" s="201"/>
      <c r="LNY9" s="201"/>
      <c r="LNZ9" s="201"/>
      <c r="LOA9" s="201"/>
      <c r="LOB9" s="201"/>
      <c r="LOC9" s="201"/>
      <c r="LOD9" s="201"/>
      <c r="LOE9" s="201"/>
      <c r="LOF9" s="201"/>
      <c r="LOG9" s="201"/>
      <c r="LOH9" s="201"/>
      <c r="LOI9" s="201"/>
      <c r="LOJ9" s="201"/>
      <c r="LOK9" s="201"/>
      <c r="LOL9" s="201"/>
      <c r="LOM9" s="201"/>
      <c r="LON9" s="201"/>
      <c r="LOO9" s="201"/>
      <c r="LOP9" s="201"/>
      <c r="LOQ9" s="201"/>
      <c r="LOR9" s="201"/>
      <c r="LOS9" s="201"/>
      <c r="LOT9" s="201"/>
      <c r="LOU9" s="201"/>
      <c r="LOV9" s="201"/>
      <c r="LOW9" s="201"/>
      <c r="LOX9" s="201"/>
      <c r="LOY9" s="201"/>
      <c r="LOZ9" s="201"/>
      <c r="LPA9" s="201"/>
      <c r="LPB9" s="201"/>
      <c r="LPC9" s="201"/>
      <c r="LPD9" s="201"/>
      <c r="LPE9" s="201"/>
      <c r="LPF9" s="201"/>
      <c r="LPG9" s="201"/>
      <c r="LPH9" s="201"/>
      <c r="LPI9" s="201"/>
      <c r="LPJ9" s="201"/>
      <c r="LPK9" s="201"/>
      <c r="LPL9" s="201"/>
      <c r="LPM9" s="201"/>
      <c r="LPN9" s="201"/>
      <c r="LPO9" s="201"/>
      <c r="LPP9" s="201"/>
      <c r="LPQ9" s="201"/>
      <c r="LPR9" s="201"/>
      <c r="LPS9" s="201"/>
      <c r="LPT9" s="201"/>
      <c r="LPU9" s="201"/>
      <c r="LPV9" s="201"/>
      <c r="LPW9" s="201"/>
      <c r="LPX9" s="201"/>
      <c r="LPY9" s="201"/>
      <c r="LPZ9" s="201"/>
      <c r="LQA9" s="201"/>
      <c r="LQB9" s="201"/>
      <c r="LQC9" s="201"/>
      <c r="LQD9" s="201"/>
      <c r="LQE9" s="201"/>
      <c r="LQF9" s="201"/>
      <c r="LQG9" s="201"/>
      <c r="LQH9" s="201"/>
      <c r="LQI9" s="201"/>
      <c r="LQJ9" s="201"/>
      <c r="LQK9" s="201"/>
      <c r="LQL9" s="201"/>
      <c r="LQM9" s="201"/>
      <c r="LQN9" s="201"/>
      <c r="LQO9" s="201"/>
      <c r="LQP9" s="201"/>
      <c r="LQQ9" s="201"/>
      <c r="LQR9" s="201"/>
      <c r="LQS9" s="201"/>
      <c r="LQT9" s="201"/>
      <c r="LQU9" s="201"/>
      <c r="LQV9" s="201"/>
      <c r="LQW9" s="201"/>
      <c r="LQX9" s="201"/>
      <c r="LQY9" s="201"/>
      <c r="LQZ9" s="201"/>
      <c r="LRA9" s="201"/>
      <c r="LRB9" s="201"/>
      <c r="LRC9" s="201"/>
      <c r="LRD9" s="201"/>
      <c r="LRE9" s="201"/>
      <c r="LRF9" s="201"/>
      <c r="LRG9" s="201"/>
      <c r="LRH9" s="201"/>
      <c r="LRI9" s="201"/>
      <c r="LRJ9" s="201"/>
      <c r="LRK9" s="201"/>
      <c r="LRL9" s="201"/>
      <c r="LRM9" s="201"/>
      <c r="LRN9" s="201"/>
      <c r="LRO9" s="201"/>
      <c r="LRP9" s="201"/>
      <c r="LRQ9" s="201"/>
      <c r="LRR9" s="201"/>
      <c r="LRS9" s="201"/>
      <c r="LRT9" s="201"/>
      <c r="LRU9" s="201"/>
      <c r="LRV9" s="201"/>
      <c r="LRW9" s="201"/>
      <c r="LRX9" s="201"/>
      <c r="LRY9" s="201"/>
      <c r="LRZ9" s="201"/>
      <c r="LSA9" s="201"/>
      <c r="LSB9" s="201"/>
      <c r="LSC9" s="201"/>
      <c r="LSD9" s="201"/>
      <c r="LSE9" s="201"/>
      <c r="LSF9" s="201"/>
      <c r="LSG9" s="201"/>
      <c r="LSH9" s="201"/>
      <c r="LSI9" s="201"/>
      <c r="LSJ9" s="201"/>
      <c r="LSK9" s="201"/>
      <c r="LSL9" s="201"/>
      <c r="LSM9" s="201"/>
      <c r="LSN9" s="201"/>
      <c r="LSO9" s="201"/>
      <c r="LSP9" s="201"/>
      <c r="LSQ9" s="201"/>
      <c r="LSR9" s="201"/>
      <c r="LSS9" s="201"/>
      <c r="LST9" s="201"/>
      <c r="LSU9" s="201"/>
      <c r="LSV9" s="201"/>
      <c r="LSW9" s="201"/>
      <c r="LSX9" s="201"/>
      <c r="LSY9" s="201"/>
      <c r="LSZ9" s="201"/>
      <c r="LTA9" s="201"/>
      <c r="LTB9" s="201"/>
      <c r="LTC9" s="201"/>
      <c r="LTD9" s="201"/>
      <c r="LTE9" s="201"/>
      <c r="LTF9" s="201"/>
      <c r="LTG9" s="201"/>
      <c r="LTH9" s="201"/>
      <c r="LTI9" s="201"/>
      <c r="LTJ9" s="201"/>
      <c r="LTK9" s="201"/>
      <c r="LTL9" s="201"/>
      <c r="LTM9" s="201"/>
      <c r="LTN9" s="201"/>
      <c r="LTO9" s="201"/>
      <c r="LTP9" s="201"/>
      <c r="LTQ9" s="201"/>
      <c r="LTR9" s="201"/>
      <c r="LTS9" s="201"/>
      <c r="LTT9" s="201"/>
      <c r="LTU9" s="201"/>
      <c r="LTV9" s="201"/>
      <c r="LTW9" s="201"/>
      <c r="LTX9" s="201"/>
      <c r="LTY9" s="201"/>
      <c r="LTZ9" s="201"/>
      <c r="LUA9" s="201"/>
      <c r="LUB9" s="201"/>
      <c r="LUC9" s="201"/>
      <c r="LUD9" s="201"/>
      <c r="LUE9" s="201"/>
      <c r="LUF9" s="201"/>
      <c r="LUG9" s="201"/>
      <c r="LUH9" s="201"/>
      <c r="LUI9" s="201"/>
      <c r="LUJ9" s="201"/>
      <c r="LUK9" s="201"/>
      <c r="LUL9" s="201"/>
      <c r="LUM9" s="201"/>
      <c r="LUN9" s="201"/>
      <c r="LUO9" s="201"/>
      <c r="LUP9" s="201"/>
      <c r="LUQ9" s="201"/>
      <c r="LUR9" s="201"/>
      <c r="LUS9" s="201"/>
      <c r="LUT9" s="201"/>
      <c r="LUU9" s="201"/>
      <c r="LUV9" s="201"/>
      <c r="LUW9" s="201"/>
      <c r="LUX9" s="201"/>
      <c r="LUY9" s="201"/>
      <c r="LUZ9" s="201"/>
      <c r="LVA9" s="201"/>
      <c r="LVB9" s="201"/>
      <c r="LVC9" s="201"/>
      <c r="LVD9" s="201"/>
      <c r="LVE9" s="201"/>
      <c r="LVF9" s="201"/>
      <c r="LVG9" s="201"/>
      <c r="LVH9" s="201"/>
      <c r="LVI9" s="201"/>
      <c r="LVJ9" s="201"/>
      <c r="LVK9" s="201"/>
      <c r="LVL9" s="201"/>
      <c r="LVM9" s="201"/>
      <c r="LVN9" s="201"/>
      <c r="LVO9" s="201"/>
      <c r="LVP9" s="201"/>
      <c r="LVQ9" s="201"/>
      <c r="LVR9" s="201"/>
      <c r="LVS9" s="201"/>
      <c r="LVT9" s="201"/>
      <c r="LVU9" s="201"/>
      <c r="LVV9" s="201"/>
      <c r="LVW9" s="201"/>
      <c r="LVX9" s="201"/>
      <c r="LVY9" s="201"/>
      <c r="LVZ9" s="201"/>
      <c r="LWA9" s="201"/>
      <c r="LWB9" s="201"/>
      <c r="LWC9" s="201"/>
      <c r="LWD9" s="201"/>
      <c r="LWE9" s="201"/>
      <c r="LWF9" s="201"/>
      <c r="LWG9" s="201"/>
      <c r="LWH9" s="201"/>
      <c r="LWI9" s="201"/>
      <c r="LWJ9" s="201"/>
      <c r="LWK9" s="201"/>
      <c r="LWL9" s="201"/>
      <c r="LWM9" s="201"/>
      <c r="LWN9" s="201"/>
      <c r="LWO9" s="201"/>
      <c r="LWP9" s="201"/>
      <c r="LWQ9" s="201"/>
      <c r="LWR9" s="201"/>
      <c r="LWS9" s="201"/>
      <c r="LWT9" s="201"/>
      <c r="LWU9" s="201"/>
      <c r="LWV9" s="201"/>
      <c r="LWW9" s="201"/>
      <c r="LWX9" s="201"/>
      <c r="LWY9" s="201"/>
      <c r="LWZ9" s="201"/>
      <c r="LXA9" s="201"/>
      <c r="LXB9" s="201"/>
      <c r="LXC9" s="201"/>
      <c r="LXD9" s="201"/>
      <c r="LXE9" s="201"/>
      <c r="LXF9" s="201"/>
      <c r="LXG9" s="201"/>
      <c r="LXH9" s="201"/>
      <c r="LXI9" s="201"/>
      <c r="LXJ9" s="201"/>
      <c r="LXK9" s="201"/>
      <c r="LXL9" s="201"/>
      <c r="LXM9" s="201"/>
      <c r="LXN9" s="201"/>
      <c r="LXO9" s="201"/>
      <c r="LXP9" s="201"/>
      <c r="LXQ9" s="201"/>
      <c r="LXR9" s="201"/>
      <c r="LXS9" s="201"/>
      <c r="LXT9" s="201"/>
      <c r="LXU9" s="201"/>
      <c r="LXV9" s="201"/>
      <c r="LXW9" s="201"/>
      <c r="LXX9" s="201"/>
      <c r="LXY9" s="201"/>
      <c r="LXZ9" s="201"/>
      <c r="LYA9" s="201"/>
      <c r="LYB9" s="201"/>
      <c r="LYC9" s="201"/>
      <c r="LYD9" s="201"/>
      <c r="LYE9" s="201"/>
      <c r="LYF9" s="201"/>
      <c r="LYG9" s="201"/>
      <c r="LYH9" s="201"/>
      <c r="LYI9" s="201"/>
      <c r="LYJ9" s="201"/>
      <c r="LYK9" s="201"/>
      <c r="LYL9" s="201"/>
      <c r="LYM9" s="201"/>
      <c r="LYN9" s="201"/>
      <c r="LYO9" s="201"/>
      <c r="LYP9" s="201"/>
      <c r="LYQ9" s="201"/>
      <c r="LYR9" s="201"/>
      <c r="LYS9" s="201"/>
      <c r="LYT9" s="201"/>
      <c r="LYU9" s="201"/>
      <c r="LYV9" s="201"/>
      <c r="LYW9" s="201"/>
      <c r="LYX9" s="201"/>
      <c r="LYY9" s="201"/>
      <c r="LYZ9" s="201"/>
      <c r="LZA9" s="201"/>
      <c r="LZB9" s="201"/>
      <c r="LZC9" s="201"/>
      <c r="LZD9" s="201"/>
      <c r="LZE9" s="201"/>
      <c r="LZF9" s="201"/>
      <c r="LZG9" s="201"/>
      <c r="LZH9" s="201"/>
      <c r="LZI9" s="201"/>
      <c r="LZJ9" s="201"/>
      <c r="LZK9" s="201"/>
      <c r="LZL9" s="201"/>
      <c r="LZM9" s="201"/>
      <c r="LZN9" s="201"/>
      <c r="LZO9" s="201"/>
      <c r="LZP9" s="201"/>
      <c r="LZQ9" s="201"/>
      <c r="LZR9" s="201"/>
      <c r="LZS9" s="201"/>
      <c r="LZT9" s="201"/>
      <c r="LZU9" s="201"/>
      <c r="LZV9" s="201"/>
      <c r="LZW9" s="201"/>
      <c r="LZX9" s="201"/>
      <c r="LZY9" s="201"/>
      <c r="LZZ9" s="201"/>
      <c r="MAA9" s="201"/>
      <c r="MAB9" s="201"/>
      <c r="MAC9" s="201"/>
      <c r="MAD9" s="201"/>
      <c r="MAE9" s="201"/>
      <c r="MAF9" s="201"/>
      <c r="MAG9" s="201"/>
      <c r="MAH9" s="201"/>
      <c r="MAI9" s="201"/>
      <c r="MAJ9" s="201"/>
      <c r="MAK9" s="201"/>
      <c r="MAL9" s="201"/>
      <c r="MAM9" s="201"/>
      <c r="MAN9" s="201"/>
      <c r="MAO9" s="201"/>
      <c r="MAP9" s="201"/>
      <c r="MAQ9" s="201"/>
      <c r="MAR9" s="201"/>
      <c r="MAS9" s="201"/>
      <c r="MAT9" s="201"/>
      <c r="MAU9" s="201"/>
      <c r="MAV9" s="201"/>
      <c r="MAW9" s="201"/>
      <c r="MAX9" s="201"/>
      <c r="MAY9" s="201"/>
      <c r="MAZ9" s="201"/>
      <c r="MBA9" s="201"/>
      <c r="MBB9" s="201"/>
      <c r="MBC9" s="201"/>
      <c r="MBD9" s="201"/>
      <c r="MBE9" s="201"/>
      <c r="MBF9" s="201"/>
      <c r="MBG9" s="201"/>
      <c r="MBH9" s="201"/>
      <c r="MBI9" s="201"/>
      <c r="MBJ9" s="201"/>
      <c r="MBK9" s="201"/>
      <c r="MBL9" s="201"/>
      <c r="MBM9" s="201"/>
      <c r="MBN9" s="201"/>
      <c r="MBO9" s="201"/>
      <c r="MBP9" s="201"/>
      <c r="MBQ9" s="201"/>
      <c r="MBR9" s="201"/>
      <c r="MBS9" s="201"/>
      <c r="MBT9" s="201"/>
      <c r="MBU9" s="201"/>
      <c r="MBV9" s="201"/>
      <c r="MBW9" s="201"/>
      <c r="MBX9" s="201"/>
      <c r="MBY9" s="201"/>
      <c r="MBZ9" s="201"/>
      <c r="MCA9" s="201"/>
      <c r="MCB9" s="201"/>
      <c r="MCC9" s="201"/>
      <c r="MCD9" s="201"/>
      <c r="MCE9" s="201"/>
      <c r="MCF9" s="201"/>
      <c r="MCG9" s="201"/>
      <c r="MCH9" s="201"/>
      <c r="MCI9" s="201"/>
      <c r="MCJ9" s="201"/>
      <c r="MCK9" s="201"/>
      <c r="MCL9" s="201"/>
      <c r="MCM9" s="201"/>
      <c r="MCN9" s="201"/>
      <c r="MCO9" s="201"/>
      <c r="MCP9" s="201"/>
      <c r="MCQ9" s="201"/>
      <c r="MCR9" s="201"/>
      <c r="MCS9" s="201"/>
      <c r="MCT9" s="201"/>
      <c r="MCU9" s="201"/>
      <c r="MCV9" s="201"/>
      <c r="MCW9" s="201"/>
      <c r="MCX9" s="201"/>
      <c r="MCY9" s="201"/>
      <c r="MCZ9" s="201"/>
      <c r="MDA9" s="201"/>
      <c r="MDB9" s="201"/>
      <c r="MDC9" s="201"/>
      <c r="MDD9" s="201"/>
      <c r="MDE9" s="201"/>
      <c r="MDF9" s="201"/>
      <c r="MDG9" s="201"/>
      <c r="MDH9" s="201"/>
      <c r="MDI9" s="201"/>
      <c r="MDJ9" s="201"/>
      <c r="MDK9" s="201"/>
      <c r="MDL9" s="201"/>
      <c r="MDM9" s="201"/>
      <c r="MDN9" s="201"/>
      <c r="MDO9" s="201"/>
      <c r="MDP9" s="201"/>
      <c r="MDQ9" s="201"/>
      <c r="MDR9" s="201"/>
      <c r="MDS9" s="201"/>
      <c r="MDT9" s="201"/>
      <c r="MDU9" s="201"/>
      <c r="MDV9" s="201"/>
      <c r="MDW9" s="201"/>
      <c r="MDX9" s="201"/>
      <c r="MDY9" s="201"/>
      <c r="MDZ9" s="201"/>
      <c r="MEA9" s="201"/>
      <c r="MEB9" s="201"/>
      <c r="MEC9" s="201"/>
      <c r="MED9" s="201"/>
      <c r="MEE9" s="201"/>
      <c r="MEF9" s="201"/>
      <c r="MEG9" s="201"/>
      <c r="MEH9" s="201"/>
      <c r="MEI9" s="201"/>
      <c r="MEJ9" s="201"/>
      <c r="MEK9" s="201"/>
      <c r="MEL9" s="201"/>
      <c r="MEM9" s="201"/>
      <c r="MEN9" s="201"/>
      <c r="MEO9" s="201"/>
      <c r="MEP9" s="201"/>
      <c r="MEQ9" s="201"/>
      <c r="MER9" s="201"/>
      <c r="MES9" s="201"/>
      <c r="MET9" s="201"/>
      <c r="MEU9" s="201"/>
      <c r="MEV9" s="201"/>
      <c r="MEW9" s="201"/>
      <c r="MEX9" s="201"/>
      <c r="MEY9" s="201"/>
      <c r="MEZ9" s="201"/>
      <c r="MFA9" s="201"/>
      <c r="MFB9" s="201"/>
      <c r="MFC9" s="201"/>
      <c r="MFD9" s="201"/>
      <c r="MFE9" s="201"/>
      <c r="MFF9" s="201"/>
      <c r="MFG9" s="201"/>
      <c r="MFH9" s="201"/>
      <c r="MFI9" s="201"/>
      <c r="MFJ9" s="201"/>
      <c r="MFK9" s="201"/>
      <c r="MFL9" s="201"/>
      <c r="MFM9" s="201"/>
      <c r="MFN9" s="201"/>
      <c r="MFO9" s="201"/>
      <c r="MFP9" s="201"/>
      <c r="MFQ9" s="201"/>
      <c r="MFR9" s="201"/>
      <c r="MFS9" s="201"/>
      <c r="MFT9" s="201"/>
      <c r="MFU9" s="201"/>
      <c r="MFV9" s="201"/>
      <c r="MFW9" s="201"/>
      <c r="MFX9" s="201"/>
      <c r="MFY9" s="201"/>
      <c r="MFZ9" s="201"/>
      <c r="MGA9" s="201"/>
      <c r="MGB9" s="201"/>
      <c r="MGC9" s="201"/>
      <c r="MGD9" s="201"/>
      <c r="MGE9" s="201"/>
      <c r="MGF9" s="201"/>
      <c r="MGG9" s="201"/>
      <c r="MGH9" s="201"/>
      <c r="MGI9" s="201"/>
      <c r="MGJ9" s="201"/>
      <c r="MGK9" s="201"/>
      <c r="MGL9" s="201"/>
      <c r="MGM9" s="201"/>
      <c r="MGN9" s="201"/>
      <c r="MGO9" s="201"/>
      <c r="MGP9" s="201"/>
      <c r="MGQ9" s="201"/>
      <c r="MGR9" s="201"/>
      <c r="MGS9" s="201"/>
      <c r="MGT9" s="201"/>
      <c r="MGU9" s="201"/>
      <c r="MGV9" s="201"/>
      <c r="MGW9" s="201"/>
      <c r="MGX9" s="201"/>
      <c r="MGY9" s="201"/>
      <c r="MGZ9" s="201"/>
      <c r="MHA9" s="201"/>
      <c r="MHB9" s="201"/>
      <c r="MHC9" s="201"/>
      <c r="MHD9" s="201"/>
      <c r="MHE9" s="201"/>
      <c r="MHF9" s="201"/>
      <c r="MHG9" s="201"/>
      <c r="MHH9" s="201"/>
      <c r="MHI9" s="201"/>
      <c r="MHJ9" s="201"/>
      <c r="MHK9" s="201"/>
      <c r="MHL9" s="201"/>
      <c r="MHM9" s="201"/>
      <c r="MHN9" s="201"/>
      <c r="MHO9" s="201"/>
      <c r="MHP9" s="201"/>
      <c r="MHQ9" s="201"/>
      <c r="MHR9" s="201"/>
      <c r="MHS9" s="201"/>
      <c r="MHT9" s="201"/>
      <c r="MHU9" s="201"/>
      <c r="MHV9" s="201"/>
      <c r="MHW9" s="201"/>
      <c r="MHX9" s="201"/>
      <c r="MHY9" s="201"/>
      <c r="MHZ9" s="201"/>
      <c r="MIA9" s="201"/>
      <c r="MIB9" s="201"/>
      <c r="MIC9" s="201"/>
      <c r="MID9" s="201"/>
      <c r="MIE9" s="201"/>
      <c r="MIF9" s="201"/>
      <c r="MIG9" s="201"/>
      <c r="MIH9" s="201"/>
      <c r="MII9" s="201"/>
      <c r="MIJ9" s="201"/>
      <c r="MIK9" s="201"/>
      <c r="MIL9" s="201"/>
      <c r="MIM9" s="201"/>
      <c r="MIN9" s="201"/>
      <c r="MIO9" s="201"/>
      <c r="MIP9" s="201"/>
      <c r="MIQ9" s="201"/>
      <c r="MIR9" s="201"/>
      <c r="MIS9" s="201"/>
      <c r="MIT9" s="201"/>
      <c r="MIU9" s="201"/>
      <c r="MIV9" s="201"/>
      <c r="MIW9" s="201"/>
      <c r="MIX9" s="201"/>
      <c r="MIY9" s="201"/>
      <c r="MIZ9" s="201"/>
      <c r="MJA9" s="201"/>
      <c r="MJB9" s="201"/>
      <c r="MJC9" s="201"/>
      <c r="MJD9" s="201"/>
      <c r="MJE9" s="201"/>
      <c r="MJF9" s="201"/>
      <c r="MJG9" s="201"/>
      <c r="MJH9" s="201"/>
      <c r="MJI9" s="201"/>
      <c r="MJJ9" s="201"/>
      <c r="MJK9" s="201"/>
      <c r="MJL9" s="201"/>
      <c r="MJM9" s="201"/>
      <c r="MJN9" s="201"/>
      <c r="MJO9" s="201"/>
      <c r="MJP9" s="201"/>
      <c r="MJQ9" s="201"/>
      <c r="MJR9" s="201"/>
      <c r="MJS9" s="201"/>
      <c r="MJT9" s="201"/>
      <c r="MJU9" s="201"/>
      <c r="MJV9" s="201"/>
      <c r="MJW9" s="201"/>
      <c r="MJX9" s="201"/>
      <c r="MJY9" s="201"/>
      <c r="MJZ9" s="201"/>
      <c r="MKA9" s="201"/>
      <c r="MKB9" s="201"/>
      <c r="MKC9" s="201"/>
      <c r="MKD9" s="201"/>
      <c r="MKE9" s="201"/>
      <c r="MKF9" s="201"/>
      <c r="MKG9" s="201"/>
      <c r="MKH9" s="201"/>
      <c r="MKI9" s="201"/>
      <c r="MKJ9" s="201"/>
      <c r="MKK9" s="201"/>
      <c r="MKL9" s="201"/>
      <c r="MKM9" s="201"/>
      <c r="MKN9" s="201"/>
      <c r="MKO9" s="201"/>
      <c r="MKP9" s="201"/>
      <c r="MKQ9" s="201"/>
      <c r="MKR9" s="201"/>
      <c r="MKS9" s="201"/>
      <c r="MKT9" s="201"/>
      <c r="MKU9" s="201"/>
      <c r="MKV9" s="201"/>
      <c r="MKW9" s="201"/>
      <c r="MKX9" s="201"/>
      <c r="MKY9" s="201"/>
      <c r="MKZ9" s="201"/>
      <c r="MLA9" s="201"/>
      <c r="MLB9" s="201"/>
      <c r="MLC9" s="201"/>
      <c r="MLD9" s="201"/>
      <c r="MLE9" s="201"/>
      <c r="MLF9" s="201"/>
      <c r="MLG9" s="201"/>
      <c r="MLH9" s="201"/>
      <c r="MLI9" s="201"/>
      <c r="MLJ9" s="201"/>
      <c r="MLK9" s="201"/>
      <c r="MLL9" s="201"/>
      <c r="MLM9" s="201"/>
      <c r="MLN9" s="201"/>
      <c r="MLO9" s="201"/>
      <c r="MLP9" s="201"/>
      <c r="MLQ9" s="201"/>
      <c r="MLR9" s="201"/>
      <c r="MLS9" s="201"/>
      <c r="MLT9" s="201"/>
      <c r="MLU9" s="201"/>
      <c r="MLV9" s="201"/>
      <c r="MLW9" s="201"/>
      <c r="MLX9" s="201"/>
      <c r="MLY9" s="201"/>
      <c r="MLZ9" s="201"/>
      <c r="MMA9" s="201"/>
      <c r="MMB9" s="201"/>
      <c r="MMC9" s="201"/>
      <c r="MMD9" s="201"/>
      <c r="MME9" s="201"/>
      <c r="MMF9" s="201"/>
      <c r="MMG9" s="201"/>
      <c r="MMH9" s="201"/>
      <c r="MMI9" s="201"/>
      <c r="MMJ9" s="201"/>
      <c r="MMK9" s="201"/>
      <c r="MML9" s="201"/>
      <c r="MMM9" s="201"/>
      <c r="MMN9" s="201"/>
      <c r="MMO9" s="201"/>
      <c r="MMP9" s="201"/>
      <c r="MMQ9" s="201"/>
      <c r="MMR9" s="201"/>
      <c r="MMS9" s="201"/>
      <c r="MMT9" s="201"/>
      <c r="MMU9" s="201"/>
      <c r="MMV9" s="201"/>
      <c r="MMW9" s="201"/>
      <c r="MMX9" s="201"/>
      <c r="MMY9" s="201"/>
      <c r="MMZ9" s="201"/>
      <c r="MNA9" s="201"/>
      <c r="MNB9" s="201"/>
      <c r="MNC9" s="201"/>
      <c r="MND9" s="201"/>
      <c r="MNE9" s="201"/>
      <c r="MNF9" s="201"/>
      <c r="MNG9" s="201"/>
      <c r="MNH9" s="201"/>
      <c r="MNI9" s="201"/>
      <c r="MNJ9" s="201"/>
      <c r="MNK9" s="201"/>
      <c r="MNL9" s="201"/>
      <c r="MNM9" s="201"/>
      <c r="MNN9" s="201"/>
      <c r="MNO9" s="201"/>
      <c r="MNP9" s="201"/>
      <c r="MNQ9" s="201"/>
      <c r="MNR9" s="201"/>
      <c r="MNS9" s="201"/>
      <c r="MNT9" s="201"/>
      <c r="MNU9" s="201"/>
      <c r="MNV9" s="201"/>
      <c r="MNW9" s="201"/>
      <c r="MNX9" s="201"/>
      <c r="MNY9" s="201"/>
      <c r="MNZ9" s="201"/>
      <c r="MOA9" s="201"/>
      <c r="MOB9" s="201"/>
      <c r="MOC9" s="201"/>
      <c r="MOD9" s="201"/>
      <c r="MOE9" s="201"/>
      <c r="MOF9" s="201"/>
      <c r="MOG9" s="201"/>
      <c r="MOH9" s="201"/>
      <c r="MOI9" s="201"/>
      <c r="MOJ9" s="201"/>
      <c r="MOK9" s="201"/>
      <c r="MOL9" s="201"/>
      <c r="MOM9" s="201"/>
      <c r="MON9" s="201"/>
      <c r="MOO9" s="201"/>
      <c r="MOP9" s="201"/>
      <c r="MOQ9" s="201"/>
      <c r="MOR9" s="201"/>
      <c r="MOS9" s="201"/>
      <c r="MOT9" s="201"/>
      <c r="MOU9" s="201"/>
      <c r="MOV9" s="201"/>
      <c r="MOW9" s="201"/>
      <c r="MOX9" s="201"/>
      <c r="MOY9" s="201"/>
      <c r="MOZ9" s="201"/>
      <c r="MPA9" s="201"/>
      <c r="MPB9" s="201"/>
      <c r="MPC9" s="201"/>
      <c r="MPD9" s="201"/>
      <c r="MPE9" s="201"/>
      <c r="MPF9" s="201"/>
      <c r="MPG9" s="201"/>
      <c r="MPH9" s="201"/>
      <c r="MPI9" s="201"/>
      <c r="MPJ9" s="201"/>
      <c r="MPK9" s="201"/>
      <c r="MPL9" s="201"/>
      <c r="MPM9" s="201"/>
      <c r="MPN9" s="201"/>
      <c r="MPO9" s="201"/>
      <c r="MPP9" s="201"/>
      <c r="MPQ9" s="201"/>
      <c r="MPR9" s="201"/>
      <c r="MPS9" s="201"/>
      <c r="MPT9" s="201"/>
      <c r="MPU9" s="201"/>
      <c r="MPV9" s="201"/>
      <c r="MPW9" s="201"/>
      <c r="MPX9" s="201"/>
      <c r="MPY9" s="201"/>
      <c r="MPZ9" s="201"/>
      <c r="MQA9" s="201"/>
      <c r="MQB9" s="201"/>
      <c r="MQC9" s="201"/>
      <c r="MQD9" s="201"/>
      <c r="MQE9" s="201"/>
      <c r="MQF9" s="201"/>
      <c r="MQG9" s="201"/>
      <c r="MQH9" s="201"/>
      <c r="MQI9" s="201"/>
      <c r="MQJ9" s="201"/>
      <c r="MQK9" s="201"/>
      <c r="MQL9" s="201"/>
      <c r="MQM9" s="201"/>
      <c r="MQN9" s="201"/>
      <c r="MQO9" s="201"/>
      <c r="MQP9" s="201"/>
      <c r="MQQ9" s="201"/>
      <c r="MQR9" s="201"/>
      <c r="MQS9" s="201"/>
      <c r="MQT9" s="201"/>
      <c r="MQU9" s="201"/>
      <c r="MQV9" s="201"/>
      <c r="MQW9" s="201"/>
      <c r="MQX9" s="201"/>
      <c r="MQY9" s="201"/>
      <c r="MQZ9" s="201"/>
      <c r="MRA9" s="201"/>
      <c r="MRB9" s="201"/>
      <c r="MRC9" s="201"/>
      <c r="MRD9" s="201"/>
      <c r="MRE9" s="201"/>
      <c r="MRF9" s="201"/>
      <c r="MRG9" s="201"/>
      <c r="MRH9" s="201"/>
      <c r="MRI9" s="201"/>
      <c r="MRJ9" s="201"/>
      <c r="MRK9" s="201"/>
      <c r="MRL9" s="201"/>
      <c r="MRM9" s="201"/>
      <c r="MRN9" s="201"/>
      <c r="MRO9" s="201"/>
      <c r="MRP9" s="201"/>
      <c r="MRQ9" s="201"/>
      <c r="MRR9" s="201"/>
      <c r="MRS9" s="201"/>
      <c r="MRT9" s="201"/>
      <c r="MRU9" s="201"/>
      <c r="MRV9" s="201"/>
      <c r="MRW9" s="201"/>
      <c r="MRX9" s="201"/>
      <c r="MRY9" s="201"/>
      <c r="MRZ9" s="201"/>
      <c r="MSA9" s="201"/>
      <c r="MSB9" s="201"/>
      <c r="MSC9" s="201"/>
      <c r="MSD9" s="201"/>
      <c r="MSE9" s="201"/>
      <c r="MSF9" s="201"/>
      <c r="MSG9" s="201"/>
      <c r="MSH9" s="201"/>
      <c r="MSI9" s="201"/>
      <c r="MSJ9" s="201"/>
      <c r="MSK9" s="201"/>
      <c r="MSL9" s="201"/>
      <c r="MSM9" s="201"/>
      <c r="MSN9" s="201"/>
      <c r="MSO9" s="201"/>
      <c r="MSP9" s="201"/>
      <c r="MSQ9" s="201"/>
      <c r="MSR9" s="201"/>
      <c r="MSS9" s="201"/>
      <c r="MST9" s="201"/>
      <c r="MSU9" s="201"/>
      <c r="MSV9" s="201"/>
      <c r="MSW9" s="201"/>
      <c r="MSX9" s="201"/>
      <c r="MSY9" s="201"/>
      <c r="MSZ9" s="201"/>
      <c r="MTA9" s="201"/>
      <c r="MTB9" s="201"/>
      <c r="MTC9" s="201"/>
      <c r="MTD9" s="201"/>
      <c r="MTE9" s="201"/>
      <c r="MTF9" s="201"/>
      <c r="MTG9" s="201"/>
      <c r="MTH9" s="201"/>
      <c r="MTI9" s="201"/>
      <c r="MTJ9" s="201"/>
      <c r="MTK9" s="201"/>
      <c r="MTL9" s="201"/>
      <c r="MTM9" s="201"/>
      <c r="MTN9" s="201"/>
      <c r="MTO9" s="201"/>
      <c r="MTP9" s="201"/>
      <c r="MTQ9" s="201"/>
      <c r="MTR9" s="201"/>
      <c r="MTS9" s="201"/>
      <c r="MTT9" s="201"/>
      <c r="MTU9" s="201"/>
      <c r="MTV9" s="201"/>
      <c r="MTW9" s="201"/>
      <c r="MTX9" s="201"/>
      <c r="MTY9" s="201"/>
      <c r="MTZ9" s="201"/>
      <c r="MUA9" s="201"/>
      <c r="MUB9" s="201"/>
      <c r="MUC9" s="201"/>
      <c r="MUD9" s="201"/>
      <c r="MUE9" s="201"/>
      <c r="MUF9" s="201"/>
      <c r="MUG9" s="201"/>
      <c r="MUH9" s="201"/>
      <c r="MUI9" s="201"/>
      <c r="MUJ9" s="201"/>
      <c r="MUK9" s="201"/>
      <c r="MUL9" s="201"/>
      <c r="MUM9" s="201"/>
      <c r="MUN9" s="201"/>
      <c r="MUO9" s="201"/>
      <c r="MUP9" s="201"/>
      <c r="MUQ9" s="201"/>
      <c r="MUR9" s="201"/>
      <c r="MUS9" s="201"/>
      <c r="MUT9" s="201"/>
      <c r="MUU9" s="201"/>
      <c r="MUV9" s="201"/>
      <c r="MUW9" s="201"/>
      <c r="MUX9" s="201"/>
      <c r="MUY9" s="201"/>
      <c r="MUZ9" s="201"/>
      <c r="MVA9" s="201"/>
      <c r="MVB9" s="201"/>
      <c r="MVC9" s="201"/>
      <c r="MVD9" s="201"/>
      <c r="MVE9" s="201"/>
      <c r="MVF9" s="201"/>
      <c r="MVG9" s="201"/>
      <c r="MVH9" s="201"/>
      <c r="MVI9" s="201"/>
      <c r="MVJ9" s="201"/>
      <c r="MVK9" s="201"/>
      <c r="MVL9" s="201"/>
      <c r="MVM9" s="201"/>
      <c r="MVN9" s="201"/>
      <c r="MVO9" s="201"/>
      <c r="MVP9" s="201"/>
      <c r="MVQ9" s="201"/>
      <c r="MVR9" s="201"/>
      <c r="MVS9" s="201"/>
      <c r="MVT9" s="201"/>
      <c r="MVU9" s="201"/>
      <c r="MVV9" s="201"/>
      <c r="MVW9" s="201"/>
      <c r="MVX9" s="201"/>
      <c r="MVY9" s="201"/>
      <c r="MVZ9" s="201"/>
      <c r="MWA9" s="201"/>
      <c r="MWB9" s="201"/>
      <c r="MWC9" s="201"/>
      <c r="MWD9" s="201"/>
      <c r="MWE9" s="201"/>
      <c r="MWF9" s="201"/>
      <c r="MWG9" s="201"/>
      <c r="MWH9" s="201"/>
      <c r="MWI9" s="201"/>
      <c r="MWJ9" s="201"/>
      <c r="MWK9" s="201"/>
      <c r="MWL9" s="201"/>
      <c r="MWM9" s="201"/>
      <c r="MWN9" s="201"/>
      <c r="MWO9" s="201"/>
      <c r="MWP9" s="201"/>
      <c r="MWQ9" s="201"/>
      <c r="MWR9" s="201"/>
      <c r="MWS9" s="201"/>
      <c r="MWT9" s="201"/>
      <c r="MWU9" s="201"/>
      <c r="MWV9" s="201"/>
      <c r="MWW9" s="201"/>
      <c r="MWX9" s="201"/>
      <c r="MWY9" s="201"/>
      <c r="MWZ9" s="201"/>
      <c r="MXA9" s="201"/>
      <c r="MXB9" s="201"/>
      <c r="MXC9" s="201"/>
      <c r="MXD9" s="201"/>
      <c r="MXE9" s="201"/>
      <c r="MXF9" s="201"/>
      <c r="MXG9" s="201"/>
      <c r="MXH9" s="201"/>
      <c r="MXI9" s="201"/>
      <c r="MXJ9" s="201"/>
      <c r="MXK9" s="201"/>
      <c r="MXL9" s="201"/>
      <c r="MXM9" s="201"/>
      <c r="MXN9" s="201"/>
      <c r="MXO9" s="201"/>
      <c r="MXP9" s="201"/>
      <c r="MXQ9" s="201"/>
      <c r="MXR9" s="201"/>
      <c r="MXS9" s="201"/>
      <c r="MXT9" s="201"/>
      <c r="MXU9" s="201"/>
      <c r="MXV9" s="201"/>
      <c r="MXW9" s="201"/>
      <c r="MXX9" s="201"/>
      <c r="MXY9" s="201"/>
      <c r="MXZ9" s="201"/>
      <c r="MYA9" s="201"/>
      <c r="MYB9" s="201"/>
      <c r="MYC9" s="201"/>
      <c r="MYD9" s="201"/>
      <c r="MYE9" s="201"/>
      <c r="MYF9" s="201"/>
      <c r="MYG9" s="201"/>
      <c r="MYH9" s="201"/>
      <c r="MYI9" s="201"/>
      <c r="MYJ9" s="201"/>
      <c r="MYK9" s="201"/>
      <c r="MYL9" s="201"/>
      <c r="MYM9" s="201"/>
      <c r="MYN9" s="201"/>
      <c r="MYO9" s="201"/>
      <c r="MYP9" s="201"/>
      <c r="MYQ9" s="201"/>
      <c r="MYR9" s="201"/>
      <c r="MYS9" s="201"/>
      <c r="MYT9" s="201"/>
      <c r="MYU9" s="201"/>
      <c r="MYV9" s="201"/>
      <c r="MYW9" s="201"/>
      <c r="MYX9" s="201"/>
      <c r="MYY9" s="201"/>
      <c r="MYZ9" s="201"/>
      <c r="MZA9" s="201"/>
      <c r="MZB9" s="201"/>
      <c r="MZC9" s="201"/>
      <c r="MZD9" s="201"/>
      <c r="MZE9" s="201"/>
      <c r="MZF9" s="201"/>
      <c r="MZG9" s="201"/>
      <c r="MZH9" s="201"/>
      <c r="MZI9" s="201"/>
      <c r="MZJ9" s="201"/>
      <c r="MZK9" s="201"/>
      <c r="MZL9" s="201"/>
      <c r="MZM9" s="201"/>
      <c r="MZN9" s="201"/>
      <c r="MZO9" s="201"/>
      <c r="MZP9" s="201"/>
      <c r="MZQ9" s="201"/>
      <c r="MZR9" s="201"/>
      <c r="MZS9" s="201"/>
      <c r="MZT9" s="201"/>
      <c r="MZU9" s="201"/>
      <c r="MZV9" s="201"/>
      <c r="MZW9" s="201"/>
      <c r="MZX9" s="201"/>
      <c r="MZY9" s="201"/>
      <c r="MZZ9" s="201"/>
      <c r="NAA9" s="201"/>
      <c r="NAB9" s="201"/>
      <c r="NAC9" s="201"/>
      <c r="NAD9" s="201"/>
      <c r="NAE9" s="201"/>
      <c r="NAF9" s="201"/>
      <c r="NAG9" s="201"/>
      <c r="NAH9" s="201"/>
      <c r="NAI9" s="201"/>
      <c r="NAJ9" s="201"/>
      <c r="NAK9" s="201"/>
      <c r="NAL9" s="201"/>
      <c r="NAM9" s="201"/>
      <c r="NAN9" s="201"/>
      <c r="NAO9" s="201"/>
      <c r="NAP9" s="201"/>
      <c r="NAQ9" s="201"/>
      <c r="NAR9" s="201"/>
      <c r="NAS9" s="201"/>
      <c r="NAT9" s="201"/>
      <c r="NAU9" s="201"/>
      <c r="NAV9" s="201"/>
      <c r="NAW9" s="201"/>
      <c r="NAX9" s="201"/>
      <c r="NAY9" s="201"/>
      <c r="NAZ9" s="201"/>
      <c r="NBA9" s="201"/>
      <c r="NBB9" s="201"/>
      <c r="NBC9" s="201"/>
      <c r="NBD9" s="201"/>
      <c r="NBE9" s="201"/>
      <c r="NBF9" s="201"/>
      <c r="NBG9" s="201"/>
      <c r="NBH9" s="201"/>
      <c r="NBI9" s="201"/>
      <c r="NBJ9" s="201"/>
      <c r="NBK9" s="201"/>
      <c r="NBL9" s="201"/>
      <c r="NBM9" s="201"/>
      <c r="NBN9" s="201"/>
      <c r="NBO9" s="201"/>
      <c r="NBP9" s="201"/>
      <c r="NBQ9" s="201"/>
      <c r="NBR9" s="201"/>
      <c r="NBS9" s="201"/>
      <c r="NBT9" s="201"/>
      <c r="NBU9" s="201"/>
      <c r="NBV9" s="201"/>
      <c r="NBW9" s="201"/>
      <c r="NBX9" s="201"/>
      <c r="NBY9" s="201"/>
      <c r="NBZ9" s="201"/>
      <c r="NCA9" s="201"/>
      <c r="NCB9" s="201"/>
      <c r="NCC9" s="201"/>
      <c r="NCD9" s="201"/>
      <c r="NCE9" s="201"/>
      <c r="NCF9" s="201"/>
      <c r="NCG9" s="201"/>
      <c r="NCH9" s="201"/>
      <c r="NCI9" s="201"/>
      <c r="NCJ9" s="201"/>
      <c r="NCK9" s="201"/>
      <c r="NCL9" s="201"/>
      <c r="NCM9" s="201"/>
      <c r="NCN9" s="201"/>
      <c r="NCO9" s="201"/>
      <c r="NCP9" s="201"/>
      <c r="NCQ9" s="201"/>
      <c r="NCR9" s="201"/>
      <c r="NCS9" s="201"/>
      <c r="NCT9" s="201"/>
      <c r="NCU9" s="201"/>
      <c r="NCV9" s="201"/>
      <c r="NCW9" s="201"/>
      <c r="NCX9" s="201"/>
      <c r="NCY9" s="201"/>
      <c r="NCZ9" s="201"/>
      <c r="NDA9" s="201"/>
      <c r="NDB9" s="201"/>
      <c r="NDC9" s="201"/>
      <c r="NDD9" s="201"/>
      <c r="NDE9" s="201"/>
      <c r="NDF9" s="201"/>
      <c r="NDG9" s="201"/>
      <c r="NDH9" s="201"/>
      <c r="NDI9" s="201"/>
      <c r="NDJ9" s="201"/>
      <c r="NDK9" s="201"/>
      <c r="NDL9" s="201"/>
      <c r="NDM9" s="201"/>
      <c r="NDN9" s="201"/>
      <c r="NDO9" s="201"/>
      <c r="NDP9" s="201"/>
      <c r="NDQ9" s="201"/>
      <c r="NDR9" s="201"/>
      <c r="NDS9" s="201"/>
      <c r="NDT9" s="201"/>
      <c r="NDU9" s="201"/>
      <c r="NDV9" s="201"/>
      <c r="NDW9" s="201"/>
      <c r="NDX9" s="201"/>
      <c r="NDY9" s="201"/>
      <c r="NDZ9" s="201"/>
      <c r="NEA9" s="201"/>
      <c r="NEB9" s="201"/>
      <c r="NEC9" s="201"/>
      <c r="NED9" s="201"/>
      <c r="NEE9" s="201"/>
      <c r="NEF9" s="201"/>
      <c r="NEG9" s="201"/>
      <c r="NEH9" s="201"/>
      <c r="NEI9" s="201"/>
      <c r="NEJ9" s="201"/>
      <c r="NEK9" s="201"/>
      <c r="NEL9" s="201"/>
      <c r="NEM9" s="201"/>
      <c r="NEN9" s="201"/>
      <c r="NEO9" s="201"/>
      <c r="NEP9" s="201"/>
      <c r="NEQ9" s="201"/>
      <c r="NER9" s="201"/>
      <c r="NES9" s="201"/>
      <c r="NET9" s="201"/>
      <c r="NEU9" s="201"/>
      <c r="NEV9" s="201"/>
      <c r="NEW9" s="201"/>
      <c r="NEX9" s="201"/>
      <c r="NEY9" s="201"/>
      <c r="NEZ9" s="201"/>
      <c r="NFA9" s="201"/>
      <c r="NFB9" s="201"/>
      <c r="NFC9" s="201"/>
      <c r="NFD9" s="201"/>
      <c r="NFE9" s="201"/>
      <c r="NFF9" s="201"/>
      <c r="NFG9" s="201"/>
      <c r="NFH9" s="201"/>
      <c r="NFI9" s="201"/>
      <c r="NFJ9" s="201"/>
      <c r="NFK9" s="201"/>
      <c r="NFL9" s="201"/>
      <c r="NFM9" s="201"/>
      <c r="NFN9" s="201"/>
      <c r="NFO9" s="201"/>
      <c r="NFP9" s="201"/>
      <c r="NFQ9" s="201"/>
      <c r="NFR9" s="201"/>
      <c r="NFS9" s="201"/>
      <c r="NFT9" s="201"/>
      <c r="NFU9" s="201"/>
      <c r="NFV9" s="201"/>
      <c r="NFW9" s="201"/>
      <c r="NFX9" s="201"/>
      <c r="NFY9" s="201"/>
      <c r="NFZ9" s="201"/>
      <c r="NGA9" s="201"/>
      <c r="NGB9" s="201"/>
      <c r="NGC9" s="201"/>
      <c r="NGD9" s="201"/>
      <c r="NGE9" s="201"/>
      <c r="NGF9" s="201"/>
      <c r="NGG9" s="201"/>
      <c r="NGH9" s="201"/>
      <c r="NGI9" s="201"/>
      <c r="NGJ9" s="201"/>
      <c r="NGK9" s="201"/>
      <c r="NGL9" s="201"/>
      <c r="NGM9" s="201"/>
      <c r="NGN9" s="201"/>
      <c r="NGO9" s="201"/>
      <c r="NGP9" s="201"/>
      <c r="NGQ9" s="201"/>
      <c r="NGR9" s="201"/>
      <c r="NGS9" s="201"/>
      <c r="NGT9" s="201"/>
      <c r="NGU9" s="201"/>
      <c r="NGV9" s="201"/>
      <c r="NGW9" s="201"/>
      <c r="NGX9" s="201"/>
      <c r="NGY9" s="201"/>
      <c r="NGZ9" s="201"/>
      <c r="NHA9" s="201"/>
      <c r="NHB9" s="201"/>
      <c r="NHC9" s="201"/>
      <c r="NHD9" s="201"/>
      <c r="NHE9" s="201"/>
      <c r="NHF9" s="201"/>
      <c r="NHG9" s="201"/>
      <c r="NHH9" s="201"/>
      <c r="NHI9" s="201"/>
      <c r="NHJ9" s="201"/>
      <c r="NHK9" s="201"/>
      <c r="NHL9" s="201"/>
      <c r="NHM9" s="201"/>
      <c r="NHN9" s="201"/>
      <c r="NHO9" s="201"/>
      <c r="NHP9" s="201"/>
      <c r="NHQ9" s="201"/>
      <c r="NHR9" s="201"/>
      <c r="NHS9" s="201"/>
      <c r="NHT9" s="201"/>
      <c r="NHU9" s="201"/>
      <c r="NHV9" s="201"/>
      <c r="NHW9" s="201"/>
      <c r="NHX9" s="201"/>
      <c r="NHY9" s="201"/>
      <c r="NHZ9" s="201"/>
      <c r="NIA9" s="201"/>
      <c r="NIB9" s="201"/>
      <c r="NIC9" s="201"/>
      <c r="NID9" s="201"/>
      <c r="NIE9" s="201"/>
      <c r="NIF9" s="201"/>
      <c r="NIG9" s="201"/>
      <c r="NIH9" s="201"/>
      <c r="NII9" s="201"/>
      <c r="NIJ9" s="201"/>
      <c r="NIK9" s="201"/>
      <c r="NIL9" s="201"/>
      <c r="NIM9" s="201"/>
      <c r="NIN9" s="201"/>
      <c r="NIO9" s="201"/>
      <c r="NIP9" s="201"/>
      <c r="NIQ9" s="201"/>
      <c r="NIR9" s="201"/>
      <c r="NIS9" s="201"/>
      <c r="NIT9" s="201"/>
      <c r="NIU9" s="201"/>
      <c r="NIV9" s="201"/>
      <c r="NIW9" s="201"/>
      <c r="NIX9" s="201"/>
      <c r="NIY9" s="201"/>
      <c r="NIZ9" s="201"/>
      <c r="NJA9" s="201"/>
      <c r="NJB9" s="201"/>
      <c r="NJC9" s="201"/>
      <c r="NJD9" s="201"/>
      <c r="NJE9" s="201"/>
      <c r="NJF9" s="201"/>
      <c r="NJG9" s="201"/>
      <c r="NJH9" s="201"/>
      <c r="NJI9" s="201"/>
      <c r="NJJ9" s="201"/>
      <c r="NJK9" s="201"/>
      <c r="NJL9" s="201"/>
      <c r="NJM9" s="201"/>
      <c r="NJN9" s="201"/>
      <c r="NJO9" s="201"/>
      <c r="NJP9" s="201"/>
      <c r="NJQ9" s="201"/>
      <c r="NJR9" s="201"/>
      <c r="NJS9" s="201"/>
      <c r="NJT9" s="201"/>
      <c r="NJU9" s="201"/>
      <c r="NJV9" s="201"/>
      <c r="NJW9" s="201"/>
      <c r="NJX9" s="201"/>
      <c r="NJY9" s="201"/>
      <c r="NJZ9" s="201"/>
      <c r="NKA9" s="201"/>
      <c r="NKB9" s="201"/>
      <c r="NKC9" s="201"/>
      <c r="NKD9" s="201"/>
      <c r="NKE9" s="201"/>
      <c r="NKF9" s="201"/>
      <c r="NKG9" s="201"/>
      <c r="NKH9" s="201"/>
      <c r="NKI9" s="201"/>
      <c r="NKJ9" s="201"/>
      <c r="NKK9" s="201"/>
      <c r="NKL9" s="201"/>
      <c r="NKM9" s="201"/>
      <c r="NKN9" s="201"/>
      <c r="NKO9" s="201"/>
      <c r="NKP9" s="201"/>
      <c r="NKQ9" s="201"/>
      <c r="NKR9" s="201"/>
      <c r="NKS9" s="201"/>
      <c r="NKT9" s="201"/>
      <c r="NKU9" s="201"/>
      <c r="NKV9" s="201"/>
      <c r="NKW9" s="201"/>
      <c r="NKX9" s="201"/>
      <c r="NKY9" s="201"/>
      <c r="NKZ9" s="201"/>
      <c r="NLA9" s="201"/>
      <c r="NLB9" s="201"/>
      <c r="NLC9" s="201"/>
      <c r="NLD9" s="201"/>
      <c r="NLE9" s="201"/>
      <c r="NLF9" s="201"/>
      <c r="NLG9" s="201"/>
      <c r="NLH9" s="201"/>
      <c r="NLI9" s="201"/>
      <c r="NLJ9" s="201"/>
      <c r="NLK9" s="201"/>
      <c r="NLL9" s="201"/>
      <c r="NLM9" s="201"/>
      <c r="NLN9" s="201"/>
      <c r="NLO9" s="201"/>
      <c r="NLP9" s="201"/>
      <c r="NLQ9" s="201"/>
      <c r="NLR9" s="201"/>
      <c r="NLS9" s="201"/>
      <c r="NLT9" s="201"/>
      <c r="NLU9" s="201"/>
      <c r="NLV9" s="201"/>
      <c r="NLW9" s="201"/>
      <c r="NLX9" s="201"/>
      <c r="NLY9" s="201"/>
      <c r="NLZ9" s="201"/>
      <c r="NMA9" s="201"/>
      <c r="NMB9" s="201"/>
      <c r="NMC9" s="201"/>
      <c r="NMD9" s="201"/>
      <c r="NME9" s="201"/>
      <c r="NMF9" s="201"/>
      <c r="NMG9" s="201"/>
      <c r="NMH9" s="201"/>
      <c r="NMI9" s="201"/>
      <c r="NMJ9" s="201"/>
      <c r="NMK9" s="201"/>
      <c r="NML9" s="201"/>
      <c r="NMM9" s="201"/>
      <c r="NMN9" s="201"/>
      <c r="NMO9" s="201"/>
      <c r="NMP9" s="201"/>
      <c r="NMQ9" s="201"/>
      <c r="NMR9" s="201"/>
      <c r="NMS9" s="201"/>
      <c r="NMT9" s="201"/>
      <c r="NMU9" s="201"/>
      <c r="NMV9" s="201"/>
      <c r="NMW9" s="201"/>
      <c r="NMX9" s="201"/>
      <c r="NMY9" s="201"/>
      <c r="NMZ9" s="201"/>
      <c r="NNA9" s="201"/>
      <c r="NNB9" s="201"/>
      <c r="NNC9" s="201"/>
      <c r="NND9" s="201"/>
      <c r="NNE9" s="201"/>
      <c r="NNF9" s="201"/>
      <c r="NNG9" s="201"/>
      <c r="NNH9" s="201"/>
      <c r="NNI9" s="201"/>
      <c r="NNJ9" s="201"/>
      <c r="NNK9" s="201"/>
      <c r="NNL9" s="201"/>
      <c r="NNM9" s="201"/>
      <c r="NNN9" s="201"/>
      <c r="NNO9" s="201"/>
      <c r="NNP9" s="201"/>
      <c r="NNQ9" s="201"/>
      <c r="NNR9" s="201"/>
      <c r="NNS9" s="201"/>
      <c r="NNT9" s="201"/>
      <c r="NNU9" s="201"/>
      <c r="NNV9" s="201"/>
      <c r="NNW9" s="201"/>
      <c r="NNX9" s="201"/>
      <c r="NNY9" s="201"/>
      <c r="NNZ9" s="201"/>
      <c r="NOA9" s="201"/>
      <c r="NOB9" s="201"/>
      <c r="NOC9" s="201"/>
      <c r="NOD9" s="201"/>
      <c r="NOE9" s="201"/>
      <c r="NOF9" s="201"/>
      <c r="NOG9" s="201"/>
      <c r="NOH9" s="201"/>
      <c r="NOI9" s="201"/>
      <c r="NOJ9" s="201"/>
      <c r="NOK9" s="201"/>
      <c r="NOL9" s="201"/>
      <c r="NOM9" s="201"/>
      <c r="NON9" s="201"/>
      <c r="NOO9" s="201"/>
      <c r="NOP9" s="201"/>
      <c r="NOQ9" s="201"/>
      <c r="NOR9" s="201"/>
      <c r="NOS9" s="201"/>
      <c r="NOT9" s="201"/>
      <c r="NOU9" s="201"/>
      <c r="NOV9" s="201"/>
      <c r="NOW9" s="201"/>
      <c r="NOX9" s="201"/>
      <c r="NOY9" s="201"/>
      <c r="NOZ9" s="201"/>
      <c r="NPA9" s="201"/>
      <c r="NPB9" s="201"/>
      <c r="NPC9" s="201"/>
      <c r="NPD9" s="201"/>
      <c r="NPE9" s="201"/>
      <c r="NPF9" s="201"/>
      <c r="NPG9" s="201"/>
      <c r="NPH9" s="201"/>
      <c r="NPI9" s="201"/>
      <c r="NPJ9" s="201"/>
      <c r="NPK9" s="201"/>
      <c r="NPL9" s="201"/>
      <c r="NPM9" s="201"/>
      <c r="NPN9" s="201"/>
      <c r="NPO9" s="201"/>
      <c r="NPP9" s="201"/>
      <c r="NPQ9" s="201"/>
      <c r="NPR9" s="201"/>
      <c r="NPS9" s="201"/>
      <c r="NPT9" s="201"/>
      <c r="NPU9" s="201"/>
      <c r="NPV9" s="201"/>
      <c r="NPW9" s="201"/>
      <c r="NPX9" s="201"/>
      <c r="NPY9" s="201"/>
      <c r="NPZ9" s="201"/>
      <c r="NQA9" s="201"/>
      <c r="NQB9" s="201"/>
      <c r="NQC9" s="201"/>
      <c r="NQD9" s="201"/>
      <c r="NQE9" s="201"/>
      <c r="NQF9" s="201"/>
      <c r="NQG9" s="201"/>
      <c r="NQH9" s="201"/>
      <c r="NQI9" s="201"/>
      <c r="NQJ9" s="201"/>
      <c r="NQK9" s="201"/>
      <c r="NQL9" s="201"/>
      <c r="NQM9" s="201"/>
      <c r="NQN9" s="201"/>
      <c r="NQO9" s="201"/>
      <c r="NQP9" s="201"/>
      <c r="NQQ9" s="201"/>
      <c r="NQR9" s="201"/>
      <c r="NQS9" s="201"/>
      <c r="NQT9" s="201"/>
      <c r="NQU9" s="201"/>
      <c r="NQV9" s="201"/>
      <c r="NQW9" s="201"/>
      <c r="NQX9" s="201"/>
      <c r="NQY9" s="201"/>
      <c r="NQZ9" s="201"/>
      <c r="NRA9" s="201"/>
      <c r="NRB9" s="201"/>
      <c r="NRC9" s="201"/>
      <c r="NRD9" s="201"/>
      <c r="NRE9" s="201"/>
      <c r="NRF9" s="201"/>
      <c r="NRG9" s="201"/>
      <c r="NRH9" s="201"/>
      <c r="NRI9" s="201"/>
      <c r="NRJ9" s="201"/>
      <c r="NRK9" s="201"/>
      <c r="NRL9" s="201"/>
      <c r="NRM9" s="201"/>
      <c r="NRN9" s="201"/>
      <c r="NRO9" s="201"/>
      <c r="NRP9" s="201"/>
      <c r="NRQ9" s="201"/>
      <c r="NRR9" s="201"/>
      <c r="NRS9" s="201"/>
      <c r="NRT9" s="201"/>
      <c r="NRU9" s="201"/>
      <c r="NRV9" s="201"/>
      <c r="NRW9" s="201"/>
      <c r="NRX9" s="201"/>
      <c r="NRY9" s="201"/>
      <c r="NRZ9" s="201"/>
      <c r="NSA9" s="201"/>
      <c r="NSB9" s="201"/>
      <c r="NSC9" s="201"/>
      <c r="NSD9" s="201"/>
      <c r="NSE9" s="201"/>
      <c r="NSF9" s="201"/>
      <c r="NSG9" s="201"/>
      <c r="NSH9" s="201"/>
      <c r="NSI9" s="201"/>
      <c r="NSJ9" s="201"/>
      <c r="NSK9" s="201"/>
      <c r="NSL9" s="201"/>
      <c r="NSM9" s="201"/>
      <c r="NSN9" s="201"/>
      <c r="NSO9" s="201"/>
      <c r="NSP9" s="201"/>
      <c r="NSQ9" s="201"/>
      <c r="NSR9" s="201"/>
      <c r="NSS9" s="201"/>
      <c r="NST9" s="201"/>
      <c r="NSU9" s="201"/>
      <c r="NSV9" s="201"/>
      <c r="NSW9" s="201"/>
      <c r="NSX9" s="201"/>
      <c r="NSY9" s="201"/>
      <c r="NSZ9" s="201"/>
      <c r="NTA9" s="201"/>
      <c r="NTB9" s="201"/>
      <c r="NTC9" s="201"/>
      <c r="NTD9" s="201"/>
      <c r="NTE9" s="201"/>
      <c r="NTF9" s="201"/>
      <c r="NTG9" s="201"/>
      <c r="NTH9" s="201"/>
      <c r="NTI9" s="201"/>
      <c r="NTJ9" s="201"/>
      <c r="NTK9" s="201"/>
      <c r="NTL9" s="201"/>
      <c r="NTM9" s="201"/>
      <c r="NTN9" s="201"/>
      <c r="NTO9" s="201"/>
      <c r="NTP9" s="201"/>
      <c r="NTQ9" s="201"/>
      <c r="NTR9" s="201"/>
      <c r="NTS9" s="201"/>
      <c r="NTT9" s="201"/>
      <c r="NTU9" s="201"/>
      <c r="NTV9" s="201"/>
      <c r="NTW9" s="201"/>
      <c r="NTX9" s="201"/>
      <c r="NTY9" s="201"/>
      <c r="NTZ9" s="201"/>
      <c r="NUA9" s="201"/>
      <c r="NUB9" s="201"/>
      <c r="NUC9" s="201"/>
      <c r="NUD9" s="201"/>
      <c r="NUE9" s="201"/>
      <c r="NUF9" s="201"/>
      <c r="NUG9" s="201"/>
      <c r="NUH9" s="201"/>
      <c r="NUI9" s="201"/>
      <c r="NUJ9" s="201"/>
      <c r="NUK9" s="201"/>
      <c r="NUL9" s="201"/>
      <c r="NUM9" s="201"/>
      <c r="NUN9" s="201"/>
      <c r="NUO9" s="201"/>
      <c r="NUP9" s="201"/>
      <c r="NUQ9" s="201"/>
      <c r="NUR9" s="201"/>
      <c r="NUS9" s="201"/>
      <c r="NUT9" s="201"/>
      <c r="NUU9" s="201"/>
      <c r="NUV9" s="201"/>
      <c r="NUW9" s="201"/>
      <c r="NUX9" s="201"/>
      <c r="NUY9" s="201"/>
      <c r="NUZ9" s="201"/>
      <c r="NVA9" s="201"/>
      <c r="NVB9" s="201"/>
      <c r="NVC9" s="201"/>
      <c r="NVD9" s="201"/>
      <c r="NVE9" s="201"/>
      <c r="NVF9" s="201"/>
      <c r="NVG9" s="201"/>
      <c r="NVH9" s="201"/>
      <c r="NVI9" s="201"/>
      <c r="NVJ9" s="201"/>
      <c r="NVK9" s="201"/>
      <c r="NVL9" s="201"/>
      <c r="NVM9" s="201"/>
      <c r="NVN9" s="201"/>
      <c r="NVO9" s="201"/>
      <c r="NVP9" s="201"/>
      <c r="NVQ9" s="201"/>
      <c r="NVR9" s="201"/>
      <c r="NVS9" s="201"/>
      <c r="NVT9" s="201"/>
      <c r="NVU9" s="201"/>
      <c r="NVV9" s="201"/>
      <c r="NVW9" s="201"/>
      <c r="NVX9" s="201"/>
      <c r="NVY9" s="201"/>
      <c r="NVZ9" s="201"/>
      <c r="NWA9" s="201"/>
      <c r="NWB9" s="201"/>
      <c r="NWC9" s="201"/>
      <c r="NWD9" s="201"/>
      <c r="NWE9" s="201"/>
      <c r="NWF9" s="201"/>
      <c r="NWG9" s="201"/>
      <c r="NWH9" s="201"/>
      <c r="NWI9" s="201"/>
      <c r="NWJ9" s="201"/>
      <c r="NWK9" s="201"/>
      <c r="NWL9" s="201"/>
      <c r="NWM9" s="201"/>
      <c r="NWN9" s="201"/>
      <c r="NWO9" s="201"/>
      <c r="NWP9" s="201"/>
      <c r="NWQ9" s="201"/>
      <c r="NWR9" s="201"/>
      <c r="NWS9" s="201"/>
      <c r="NWT9" s="201"/>
      <c r="NWU9" s="201"/>
      <c r="NWV9" s="201"/>
      <c r="NWW9" s="201"/>
      <c r="NWX9" s="201"/>
      <c r="NWY9" s="201"/>
      <c r="NWZ9" s="201"/>
      <c r="NXA9" s="201"/>
      <c r="NXB9" s="201"/>
      <c r="NXC9" s="201"/>
      <c r="NXD9" s="201"/>
      <c r="NXE9" s="201"/>
      <c r="NXF9" s="201"/>
      <c r="NXG9" s="201"/>
      <c r="NXH9" s="201"/>
      <c r="NXI9" s="201"/>
      <c r="NXJ9" s="201"/>
      <c r="NXK9" s="201"/>
      <c r="NXL9" s="201"/>
      <c r="NXM9" s="201"/>
      <c r="NXN9" s="201"/>
      <c r="NXO9" s="201"/>
      <c r="NXP9" s="201"/>
      <c r="NXQ9" s="201"/>
      <c r="NXR9" s="201"/>
      <c r="NXS9" s="201"/>
      <c r="NXT9" s="201"/>
      <c r="NXU9" s="201"/>
      <c r="NXV9" s="201"/>
      <c r="NXW9" s="201"/>
      <c r="NXX9" s="201"/>
      <c r="NXY9" s="201"/>
      <c r="NXZ9" s="201"/>
      <c r="NYA9" s="201"/>
      <c r="NYB9" s="201"/>
      <c r="NYC9" s="201"/>
      <c r="NYD9" s="201"/>
      <c r="NYE9" s="201"/>
      <c r="NYF9" s="201"/>
      <c r="NYG9" s="201"/>
      <c r="NYH9" s="201"/>
      <c r="NYI9" s="201"/>
      <c r="NYJ9" s="201"/>
      <c r="NYK9" s="201"/>
      <c r="NYL9" s="201"/>
      <c r="NYM9" s="201"/>
      <c r="NYN9" s="201"/>
      <c r="NYO9" s="201"/>
      <c r="NYP9" s="201"/>
      <c r="NYQ9" s="201"/>
      <c r="NYR9" s="201"/>
      <c r="NYS9" s="201"/>
      <c r="NYT9" s="201"/>
      <c r="NYU9" s="201"/>
      <c r="NYV9" s="201"/>
      <c r="NYW9" s="201"/>
      <c r="NYX9" s="201"/>
      <c r="NYY9" s="201"/>
      <c r="NYZ9" s="201"/>
      <c r="NZA9" s="201"/>
      <c r="NZB9" s="201"/>
      <c r="NZC9" s="201"/>
      <c r="NZD9" s="201"/>
      <c r="NZE9" s="201"/>
      <c r="NZF9" s="201"/>
      <c r="NZG9" s="201"/>
      <c r="NZH9" s="201"/>
      <c r="NZI9" s="201"/>
      <c r="NZJ9" s="201"/>
      <c r="NZK9" s="201"/>
      <c r="NZL9" s="201"/>
      <c r="NZM9" s="201"/>
      <c r="NZN9" s="201"/>
      <c r="NZO9" s="201"/>
      <c r="NZP9" s="201"/>
      <c r="NZQ9" s="201"/>
      <c r="NZR9" s="201"/>
      <c r="NZS9" s="201"/>
      <c r="NZT9" s="201"/>
      <c r="NZU9" s="201"/>
      <c r="NZV9" s="201"/>
      <c r="NZW9" s="201"/>
      <c r="NZX9" s="201"/>
      <c r="NZY9" s="201"/>
      <c r="NZZ9" s="201"/>
      <c r="OAA9" s="201"/>
      <c r="OAB9" s="201"/>
      <c r="OAC9" s="201"/>
      <c r="OAD9" s="201"/>
      <c r="OAE9" s="201"/>
      <c r="OAF9" s="201"/>
      <c r="OAG9" s="201"/>
      <c r="OAH9" s="201"/>
      <c r="OAI9" s="201"/>
      <c r="OAJ9" s="201"/>
      <c r="OAK9" s="201"/>
      <c r="OAL9" s="201"/>
      <c r="OAM9" s="201"/>
      <c r="OAN9" s="201"/>
      <c r="OAO9" s="201"/>
      <c r="OAP9" s="201"/>
      <c r="OAQ9" s="201"/>
      <c r="OAR9" s="201"/>
      <c r="OAS9" s="201"/>
      <c r="OAT9" s="201"/>
      <c r="OAU9" s="201"/>
      <c r="OAV9" s="201"/>
      <c r="OAW9" s="201"/>
      <c r="OAX9" s="201"/>
      <c r="OAY9" s="201"/>
      <c r="OAZ9" s="201"/>
      <c r="OBA9" s="201"/>
      <c r="OBB9" s="201"/>
      <c r="OBC9" s="201"/>
      <c r="OBD9" s="201"/>
      <c r="OBE9" s="201"/>
      <c r="OBF9" s="201"/>
      <c r="OBG9" s="201"/>
      <c r="OBH9" s="201"/>
      <c r="OBI9" s="201"/>
      <c r="OBJ9" s="201"/>
      <c r="OBK9" s="201"/>
      <c r="OBL9" s="201"/>
      <c r="OBM9" s="201"/>
      <c r="OBN9" s="201"/>
      <c r="OBO9" s="201"/>
      <c r="OBP9" s="201"/>
      <c r="OBQ9" s="201"/>
      <c r="OBR9" s="201"/>
      <c r="OBS9" s="201"/>
      <c r="OBT9" s="201"/>
      <c r="OBU9" s="201"/>
      <c r="OBV9" s="201"/>
      <c r="OBW9" s="201"/>
      <c r="OBX9" s="201"/>
      <c r="OBY9" s="201"/>
      <c r="OBZ9" s="201"/>
      <c r="OCA9" s="201"/>
      <c r="OCB9" s="201"/>
      <c r="OCC9" s="201"/>
      <c r="OCD9" s="201"/>
      <c r="OCE9" s="201"/>
      <c r="OCF9" s="201"/>
      <c r="OCG9" s="201"/>
      <c r="OCH9" s="201"/>
      <c r="OCI9" s="201"/>
      <c r="OCJ9" s="201"/>
      <c r="OCK9" s="201"/>
      <c r="OCL9" s="201"/>
      <c r="OCM9" s="201"/>
      <c r="OCN9" s="201"/>
      <c r="OCO9" s="201"/>
      <c r="OCP9" s="201"/>
      <c r="OCQ9" s="201"/>
      <c r="OCR9" s="201"/>
      <c r="OCS9" s="201"/>
      <c r="OCT9" s="201"/>
      <c r="OCU9" s="201"/>
      <c r="OCV9" s="201"/>
      <c r="OCW9" s="201"/>
      <c r="OCX9" s="201"/>
      <c r="OCY9" s="201"/>
      <c r="OCZ9" s="201"/>
      <c r="ODA9" s="201"/>
      <c r="ODB9" s="201"/>
      <c r="ODC9" s="201"/>
      <c r="ODD9" s="201"/>
      <c r="ODE9" s="201"/>
      <c r="ODF9" s="201"/>
      <c r="ODG9" s="201"/>
      <c r="ODH9" s="201"/>
      <c r="ODI9" s="201"/>
      <c r="ODJ9" s="201"/>
      <c r="ODK9" s="201"/>
      <c r="ODL9" s="201"/>
      <c r="ODM9" s="201"/>
      <c r="ODN9" s="201"/>
      <c r="ODO9" s="201"/>
      <c r="ODP9" s="201"/>
      <c r="ODQ9" s="201"/>
      <c r="ODR9" s="201"/>
      <c r="ODS9" s="201"/>
      <c r="ODT9" s="201"/>
      <c r="ODU9" s="201"/>
      <c r="ODV9" s="201"/>
      <c r="ODW9" s="201"/>
      <c r="ODX9" s="201"/>
      <c r="ODY9" s="201"/>
      <c r="ODZ9" s="201"/>
      <c r="OEA9" s="201"/>
      <c r="OEB9" s="201"/>
      <c r="OEC9" s="201"/>
      <c r="OED9" s="201"/>
      <c r="OEE9" s="201"/>
      <c r="OEF9" s="201"/>
      <c r="OEG9" s="201"/>
      <c r="OEH9" s="201"/>
      <c r="OEI9" s="201"/>
      <c r="OEJ9" s="201"/>
      <c r="OEK9" s="201"/>
      <c r="OEL9" s="201"/>
      <c r="OEM9" s="201"/>
      <c r="OEN9" s="201"/>
      <c r="OEO9" s="201"/>
      <c r="OEP9" s="201"/>
      <c r="OEQ9" s="201"/>
      <c r="OER9" s="201"/>
      <c r="OES9" s="201"/>
      <c r="OET9" s="201"/>
      <c r="OEU9" s="201"/>
      <c r="OEV9" s="201"/>
      <c r="OEW9" s="201"/>
      <c r="OEX9" s="201"/>
      <c r="OEY9" s="201"/>
      <c r="OEZ9" s="201"/>
      <c r="OFA9" s="201"/>
      <c r="OFB9" s="201"/>
      <c r="OFC9" s="201"/>
      <c r="OFD9" s="201"/>
      <c r="OFE9" s="201"/>
      <c r="OFF9" s="201"/>
      <c r="OFG9" s="201"/>
      <c r="OFH9" s="201"/>
      <c r="OFI9" s="201"/>
      <c r="OFJ9" s="201"/>
      <c r="OFK9" s="201"/>
      <c r="OFL9" s="201"/>
      <c r="OFM9" s="201"/>
      <c r="OFN9" s="201"/>
      <c r="OFO9" s="201"/>
      <c r="OFP9" s="201"/>
      <c r="OFQ9" s="201"/>
      <c r="OFR9" s="201"/>
      <c r="OFS9" s="201"/>
      <c r="OFT9" s="201"/>
      <c r="OFU9" s="201"/>
      <c r="OFV9" s="201"/>
      <c r="OFW9" s="201"/>
      <c r="OFX9" s="201"/>
      <c r="OFY9" s="201"/>
      <c r="OFZ9" s="201"/>
      <c r="OGA9" s="201"/>
      <c r="OGB9" s="201"/>
      <c r="OGC9" s="201"/>
      <c r="OGD9" s="201"/>
      <c r="OGE9" s="201"/>
      <c r="OGF9" s="201"/>
      <c r="OGG9" s="201"/>
      <c r="OGH9" s="201"/>
      <c r="OGI9" s="201"/>
      <c r="OGJ9" s="201"/>
      <c r="OGK9" s="201"/>
      <c r="OGL9" s="201"/>
      <c r="OGM9" s="201"/>
      <c r="OGN9" s="201"/>
      <c r="OGO9" s="201"/>
      <c r="OGP9" s="201"/>
      <c r="OGQ9" s="201"/>
      <c r="OGR9" s="201"/>
      <c r="OGS9" s="201"/>
      <c r="OGT9" s="201"/>
      <c r="OGU9" s="201"/>
      <c r="OGV9" s="201"/>
      <c r="OGW9" s="201"/>
      <c r="OGX9" s="201"/>
      <c r="OGY9" s="201"/>
      <c r="OGZ9" s="201"/>
      <c r="OHA9" s="201"/>
      <c r="OHB9" s="201"/>
      <c r="OHC9" s="201"/>
      <c r="OHD9" s="201"/>
      <c r="OHE9" s="201"/>
      <c r="OHF9" s="201"/>
      <c r="OHG9" s="201"/>
      <c r="OHH9" s="201"/>
      <c r="OHI9" s="201"/>
      <c r="OHJ9" s="201"/>
      <c r="OHK9" s="201"/>
      <c r="OHL9" s="201"/>
      <c r="OHM9" s="201"/>
      <c r="OHN9" s="201"/>
      <c r="OHO9" s="201"/>
      <c r="OHP9" s="201"/>
      <c r="OHQ9" s="201"/>
      <c r="OHR9" s="201"/>
      <c r="OHS9" s="201"/>
      <c r="OHT9" s="201"/>
      <c r="OHU9" s="201"/>
      <c r="OHV9" s="201"/>
      <c r="OHW9" s="201"/>
      <c r="OHX9" s="201"/>
      <c r="OHY9" s="201"/>
      <c r="OHZ9" s="201"/>
      <c r="OIA9" s="201"/>
      <c r="OIB9" s="201"/>
      <c r="OIC9" s="201"/>
      <c r="OID9" s="201"/>
      <c r="OIE9" s="201"/>
      <c r="OIF9" s="201"/>
      <c r="OIG9" s="201"/>
      <c r="OIH9" s="201"/>
      <c r="OII9" s="201"/>
      <c r="OIJ9" s="201"/>
      <c r="OIK9" s="201"/>
      <c r="OIL9" s="201"/>
      <c r="OIM9" s="201"/>
      <c r="OIN9" s="201"/>
      <c r="OIO9" s="201"/>
      <c r="OIP9" s="201"/>
      <c r="OIQ9" s="201"/>
      <c r="OIR9" s="201"/>
      <c r="OIS9" s="201"/>
      <c r="OIT9" s="201"/>
      <c r="OIU9" s="201"/>
      <c r="OIV9" s="201"/>
      <c r="OIW9" s="201"/>
      <c r="OIX9" s="201"/>
      <c r="OIY9" s="201"/>
      <c r="OIZ9" s="201"/>
      <c r="OJA9" s="201"/>
      <c r="OJB9" s="201"/>
      <c r="OJC9" s="201"/>
      <c r="OJD9" s="201"/>
      <c r="OJE9" s="201"/>
      <c r="OJF9" s="201"/>
      <c r="OJG9" s="201"/>
      <c r="OJH9" s="201"/>
      <c r="OJI9" s="201"/>
      <c r="OJJ9" s="201"/>
      <c r="OJK9" s="201"/>
      <c r="OJL9" s="201"/>
      <c r="OJM9" s="201"/>
      <c r="OJN9" s="201"/>
      <c r="OJO9" s="201"/>
      <c r="OJP9" s="201"/>
      <c r="OJQ9" s="201"/>
      <c r="OJR9" s="201"/>
      <c r="OJS9" s="201"/>
      <c r="OJT9" s="201"/>
      <c r="OJU9" s="201"/>
      <c r="OJV9" s="201"/>
      <c r="OJW9" s="201"/>
      <c r="OJX9" s="201"/>
      <c r="OJY9" s="201"/>
      <c r="OJZ9" s="201"/>
      <c r="OKA9" s="201"/>
      <c r="OKB9" s="201"/>
      <c r="OKC9" s="201"/>
      <c r="OKD9" s="201"/>
      <c r="OKE9" s="201"/>
      <c r="OKF9" s="201"/>
      <c r="OKG9" s="201"/>
      <c r="OKH9" s="201"/>
      <c r="OKI9" s="201"/>
      <c r="OKJ9" s="201"/>
      <c r="OKK9" s="201"/>
      <c r="OKL9" s="201"/>
      <c r="OKM9" s="201"/>
      <c r="OKN9" s="201"/>
      <c r="OKO9" s="201"/>
      <c r="OKP9" s="201"/>
      <c r="OKQ9" s="201"/>
      <c r="OKR9" s="201"/>
      <c r="OKS9" s="201"/>
      <c r="OKT9" s="201"/>
      <c r="OKU9" s="201"/>
      <c r="OKV9" s="201"/>
      <c r="OKW9" s="201"/>
      <c r="OKX9" s="201"/>
      <c r="OKY9" s="201"/>
      <c r="OKZ9" s="201"/>
      <c r="OLA9" s="201"/>
      <c r="OLB9" s="201"/>
      <c r="OLC9" s="201"/>
      <c r="OLD9" s="201"/>
      <c r="OLE9" s="201"/>
      <c r="OLF9" s="201"/>
      <c r="OLG9" s="201"/>
      <c r="OLH9" s="201"/>
      <c r="OLI9" s="201"/>
      <c r="OLJ9" s="201"/>
      <c r="OLK9" s="201"/>
      <c r="OLL9" s="201"/>
      <c r="OLM9" s="201"/>
      <c r="OLN9" s="201"/>
      <c r="OLO9" s="201"/>
      <c r="OLP9" s="201"/>
      <c r="OLQ9" s="201"/>
      <c r="OLR9" s="201"/>
      <c r="OLS9" s="201"/>
      <c r="OLT9" s="201"/>
      <c r="OLU9" s="201"/>
      <c r="OLV9" s="201"/>
      <c r="OLW9" s="201"/>
      <c r="OLX9" s="201"/>
      <c r="OLY9" s="201"/>
      <c r="OLZ9" s="201"/>
      <c r="OMA9" s="201"/>
      <c r="OMB9" s="201"/>
      <c r="OMC9" s="201"/>
      <c r="OMD9" s="201"/>
      <c r="OME9" s="201"/>
      <c r="OMF9" s="201"/>
      <c r="OMG9" s="201"/>
      <c r="OMH9" s="201"/>
      <c r="OMI9" s="201"/>
      <c r="OMJ9" s="201"/>
      <c r="OMK9" s="201"/>
      <c r="OML9" s="201"/>
      <c r="OMM9" s="201"/>
      <c r="OMN9" s="201"/>
      <c r="OMO9" s="201"/>
      <c r="OMP9" s="201"/>
      <c r="OMQ9" s="201"/>
      <c r="OMR9" s="201"/>
      <c r="OMS9" s="201"/>
      <c r="OMT9" s="201"/>
      <c r="OMU9" s="201"/>
      <c r="OMV9" s="201"/>
      <c r="OMW9" s="201"/>
      <c r="OMX9" s="201"/>
      <c r="OMY9" s="201"/>
      <c r="OMZ9" s="201"/>
      <c r="ONA9" s="201"/>
      <c r="ONB9" s="201"/>
      <c r="ONC9" s="201"/>
      <c r="OND9" s="201"/>
      <c r="ONE9" s="201"/>
      <c r="ONF9" s="201"/>
      <c r="ONG9" s="201"/>
      <c r="ONH9" s="201"/>
      <c r="ONI9" s="201"/>
      <c r="ONJ9" s="201"/>
      <c r="ONK9" s="201"/>
      <c r="ONL9" s="201"/>
      <c r="ONM9" s="201"/>
      <c r="ONN9" s="201"/>
      <c r="ONO9" s="201"/>
      <c r="ONP9" s="201"/>
      <c r="ONQ9" s="201"/>
      <c r="ONR9" s="201"/>
      <c r="ONS9" s="201"/>
      <c r="ONT9" s="201"/>
      <c r="ONU9" s="201"/>
      <c r="ONV9" s="201"/>
      <c r="ONW9" s="201"/>
      <c r="ONX9" s="201"/>
      <c r="ONY9" s="201"/>
      <c r="ONZ9" s="201"/>
      <c r="OOA9" s="201"/>
      <c r="OOB9" s="201"/>
      <c r="OOC9" s="201"/>
      <c r="OOD9" s="201"/>
      <c r="OOE9" s="201"/>
      <c r="OOF9" s="201"/>
      <c r="OOG9" s="201"/>
      <c r="OOH9" s="201"/>
      <c r="OOI9" s="201"/>
      <c r="OOJ9" s="201"/>
      <c r="OOK9" s="201"/>
      <c r="OOL9" s="201"/>
      <c r="OOM9" s="201"/>
      <c r="OON9" s="201"/>
      <c r="OOO9" s="201"/>
      <c r="OOP9" s="201"/>
      <c r="OOQ9" s="201"/>
      <c r="OOR9" s="201"/>
      <c r="OOS9" s="201"/>
      <c r="OOT9" s="201"/>
      <c r="OOU9" s="201"/>
      <c r="OOV9" s="201"/>
      <c r="OOW9" s="201"/>
      <c r="OOX9" s="201"/>
      <c r="OOY9" s="201"/>
      <c r="OOZ9" s="201"/>
      <c r="OPA9" s="201"/>
      <c r="OPB9" s="201"/>
      <c r="OPC9" s="201"/>
      <c r="OPD9" s="201"/>
      <c r="OPE9" s="201"/>
      <c r="OPF9" s="201"/>
      <c r="OPG9" s="201"/>
      <c r="OPH9" s="201"/>
      <c r="OPI9" s="201"/>
      <c r="OPJ9" s="201"/>
      <c r="OPK9" s="201"/>
      <c r="OPL9" s="201"/>
      <c r="OPM9" s="201"/>
      <c r="OPN9" s="201"/>
      <c r="OPO9" s="201"/>
      <c r="OPP9" s="201"/>
      <c r="OPQ9" s="201"/>
      <c r="OPR9" s="201"/>
      <c r="OPS9" s="201"/>
      <c r="OPT9" s="201"/>
      <c r="OPU9" s="201"/>
      <c r="OPV9" s="201"/>
      <c r="OPW9" s="201"/>
      <c r="OPX9" s="201"/>
      <c r="OPY9" s="201"/>
      <c r="OPZ9" s="201"/>
      <c r="OQA9" s="201"/>
      <c r="OQB9" s="201"/>
      <c r="OQC9" s="201"/>
      <c r="OQD9" s="201"/>
      <c r="OQE9" s="201"/>
      <c r="OQF9" s="201"/>
      <c r="OQG9" s="201"/>
      <c r="OQH9" s="201"/>
      <c r="OQI9" s="201"/>
      <c r="OQJ9" s="201"/>
      <c r="OQK9" s="201"/>
      <c r="OQL9" s="201"/>
      <c r="OQM9" s="201"/>
      <c r="OQN9" s="201"/>
      <c r="OQO9" s="201"/>
      <c r="OQP9" s="201"/>
      <c r="OQQ9" s="201"/>
      <c r="OQR9" s="201"/>
      <c r="OQS9" s="201"/>
      <c r="OQT9" s="201"/>
      <c r="OQU9" s="201"/>
      <c r="OQV9" s="201"/>
      <c r="OQW9" s="201"/>
      <c r="OQX9" s="201"/>
      <c r="OQY9" s="201"/>
      <c r="OQZ9" s="201"/>
      <c r="ORA9" s="201"/>
      <c r="ORB9" s="201"/>
      <c r="ORC9" s="201"/>
      <c r="ORD9" s="201"/>
      <c r="ORE9" s="201"/>
      <c r="ORF9" s="201"/>
      <c r="ORG9" s="201"/>
      <c r="ORH9" s="201"/>
      <c r="ORI9" s="201"/>
      <c r="ORJ9" s="201"/>
      <c r="ORK9" s="201"/>
      <c r="ORL9" s="201"/>
      <c r="ORM9" s="201"/>
      <c r="ORN9" s="201"/>
      <c r="ORO9" s="201"/>
      <c r="ORP9" s="201"/>
      <c r="ORQ9" s="201"/>
      <c r="ORR9" s="201"/>
      <c r="ORS9" s="201"/>
      <c r="ORT9" s="201"/>
      <c r="ORU9" s="201"/>
      <c r="ORV9" s="201"/>
      <c r="ORW9" s="201"/>
      <c r="ORX9" s="201"/>
      <c r="ORY9" s="201"/>
      <c r="ORZ9" s="201"/>
      <c r="OSA9" s="201"/>
      <c r="OSB9" s="201"/>
      <c r="OSC9" s="201"/>
      <c r="OSD9" s="201"/>
      <c r="OSE9" s="201"/>
      <c r="OSF9" s="201"/>
      <c r="OSG9" s="201"/>
      <c r="OSH9" s="201"/>
      <c r="OSI9" s="201"/>
      <c r="OSJ9" s="201"/>
      <c r="OSK9" s="201"/>
      <c r="OSL9" s="201"/>
      <c r="OSM9" s="201"/>
      <c r="OSN9" s="201"/>
      <c r="OSO9" s="201"/>
      <c r="OSP9" s="201"/>
      <c r="OSQ9" s="201"/>
      <c r="OSR9" s="201"/>
      <c r="OSS9" s="201"/>
      <c r="OST9" s="201"/>
      <c r="OSU9" s="201"/>
      <c r="OSV9" s="201"/>
      <c r="OSW9" s="201"/>
      <c r="OSX9" s="201"/>
      <c r="OSY9" s="201"/>
      <c r="OSZ9" s="201"/>
      <c r="OTA9" s="201"/>
      <c r="OTB9" s="201"/>
      <c r="OTC9" s="201"/>
      <c r="OTD9" s="201"/>
      <c r="OTE9" s="201"/>
      <c r="OTF9" s="201"/>
      <c r="OTG9" s="201"/>
      <c r="OTH9" s="201"/>
      <c r="OTI9" s="201"/>
      <c r="OTJ9" s="201"/>
      <c r="OTK9" s="201"/>
      <c r="OTL9" s="201"/>
      <c r="OTM9" s="201"/>
      <c r="OTN9" s="201"/>
      <c r="OTO9" s="201"/>
      <c r="OTP9" s="201"/>
      <c r="OTQ9" s="201"/>
      <c r="OTR9" s="201"/>
      <c r="OTS9" s="201"/>
      <c r="OTT9" s="201"/>
      <c r="OTU9" s="201"/>
      <c r="OTV9" s="201"/>
      <c r="OTW9" s="201"/>
      <c r="OTX9" s="201"/>
      <c r="OTY9" s="201"/>
      <c r="OTZ9" s="201"/>
      <c r="OUA9" s="201"/>
      <c r="OUB9" s="201"/>
      <c r="OUC9" s="201"/>
      <c r="OUD9" s="201"/>
      <c r="OUE9" s="201"/>
      <c r="OUF9" s="201"/>
      <c r="OUG9" s="201"/>
      <c r="OUH9" s="201"/>
      <c r="OUI9" s="201"/>
      <c r="OUJ9" s="201"/>
      <c r="OUK9" s="201"/>
      <c r="OUL9" s="201"/>
      <c r="OUM9" s="201"/>
      <c r="OUN9" s="201"/>
      <c r="OUO9" s="201"/>
      <c r="OUP9" s="201"/>
      <c r="OUQ9" s="201"/>
      <c r="OUR9" s="201"/>
      <c r="OUS9" s="201"/>
      <c r="OUT9" s="201"/>
      <c r="OUU9" s="201"/>
      <c r="OUV9" s="201"/>
      <c r="OUW9" s="201"/>
      <c r="OUX9" s="201"/>
      <c r="OUY9" s="201"/>
      <c r="OUZ9" s="201"/>
      <c r="OVA9" s="201"/>
      <c r="OVB9" s="201"/>
      <c r="OVC9" s="201"/>
      <c r="OVD9" s="201"/>
      <c r="OVE9" s="201"/>
      <c r="OVF9" s="201"/>
      <c r="OVG9" s="201"/>
      <c r="OVH9" s="201"/>
      <c r="OVI9" s="201"/>
      <c r="OVJ9" s="201"/>
      <c r="OVK9" s="201"/>
      <c r="OVL9" s="201"/>
      <c r="OVM9" s="201"/>
      <c r="OVN9" s="201"/>
      <c r="OVO9" s="201"/>
      <c r="OVP9" s="201"/>
      <c r="OVQ9" s="201"/>
      <c r="OVR9" s="201"/>
      <c r="OVS9" s="201"/>
      <c r="OVT9" s="201"/>
      <c r="OVU9" s="201"/>
      <c r="OVV9" s="201"/>
      <c r="OVW9" s="201"/>
      <c r="OVX9" s="201"/>
      <c r="OVY9" s="201"/>
      <c r="OVZ9" s="201"/>
      <c r="OWA9" s="201"/>
      <c r="OWB9" s="201"/>
      <c r="OWC9" s="201"/>
      <c r="OWD9" s="201"/>
      <c r="OWE9" s="201"/>
      <c r="OWF9" s="201"/>
      <c r="OWG9" s="201"/>
      <c r="OWH9" s="201"/>
      <c r="OWI9" s="201"/>
      <c r="OWJ9" s="201"/>
      <c r="OWK9" s="201"/>
      <c r="OWL9" s="201"/>
      <c r="OWM9" s="201"/>
      <c r="OWN9" s="201"/>
      <c r="OWO9" s="201"/>
      <c r="OWP9" s="201"/>
      <c r="OWQ9" s="201"/>
      <c r="OWR9" s="201"/>
      <c r="OWS9" s="201"/>
      <c r="OWT9" s="201"/>
      <c r="OWU9" s="201"/>
      <c r="OWV9" s="201"/>
      <c r="OWW9" s="201"/>
      <c r="OWX9" s="201"/>
      <c r="OWY9" s="201"/>
      <c r="OWZ9" s="201"/>
      <c r="OXA9" s="201"/>
      <c r="OXB9" s="201"/>
      <c r="OXC9" s="201"/>
      <c r="OXD9" s="201"/>
      <c r="OXE9" s="201"/>
      <c r="OXF9" s="201"/>
      <c r="OXG9" s="201"/>
      <c r="OXH9" s="201"/>
      <c r="OXI9" s="201"/>
      <c r="OXJ9" s="201"/>
      <c r="OXK9" s="201"/>
      <c r="OXL9" s="201"/>
      <c r="OXM9" s="201"/>
      <c r="OXN9" s="201"/>
      <c r="OXO9" s="201"/>
      <c r="OXP9" s="201"/>
      <c r="OXQ9" s="201"/>
      <c r="OXR9" s="201"/>
      <c r="OXS9" s="201"/>
      <c r="OXT9" s="201"/>
      <c r="OXU9" s="201"/>
      <c r="OXV9" s="201"/>
      <c r="OXW9" s="201"/>
      <c r="OXX9" s="201"/>
      <c r="OXY9" s="201"/>
      <c r="OXZ9" s="201"/>
      <c r="OYA9" s="201"/>
      <c r="OYB9" s="201"/>
      <c r="OYC9" s="201"/>
      <c r="OYD9" s="201"/>
      <c r="OYE9" s="201"/>
      <c r="OYF9" s="201"/>
      <c r="OYG9" s="201"/>
      <c r="OYH9" s="201"/>
      <c r="OYI9" s="201"/>
      <c r="OYJ9" s="201"/>
      <c r="OYK9" s="201"/>
      <c r="OYL9" s="201"/>
      <c r="OYM9" s="201"/>
      <c r="OYN9" s="201"/>
      <c r="OYO9" s="201"/>
      <c r="OYP9" s="201"/>
      <c r="OYQ9" s="201"/>
      <c r="OYR9" s="201"/>
      <c r="OYS9" s="201"/>
      <c r="OYT9" s="201"/>
      <c r="OYU9" s="201"/>
      <c r="OYV9" s="201"/>
      <c r="OYW9" s="201"/>
      <c r="OYX9" s="201"/>
      <c r="OYY9" s="201"/>
      <c r="OYZ9" s="201"/>
      <c r="OZA9" s="201"/>
      <c r="OZB9" s="201"/>
      <c r="OZC9" s="201"/>
      <c r="OZD9" s="201"/>
      <c r="OZE9" s="201"/>
      <c r="OZF9" s="201"/>
      <c r="OZG9" s="201"/>
      <c r="OZH9" s="201"/>
      <c r="OZI9" s="201"/>
      <c r="OZJ9" s="201"/>
      <c r="OZK9" s="201"/>
      <c r="OZL9" s="201"/>
      <c r="OZM9" s="201"/>
      <c r="OZN9" s="201"/>
      <c r="OZO9" s="201"/>
      <c r="OZP9" s="201"/>
      <c r="OZQ9" s="201"/>
      <c r="OZR9" s="201"/>
      <c r="OZS9" s="201"/>
      <c r="OZT9" s="201"/>
      <c r="OZU9" s="201"/>
      <c r="OZV9" s="201"/>
      <c r="OZW9" s="201"/>
      <c r="OZX9" s="201"/>
      <c r="OZY9" s="201"/>
      <c r="OZZ9" s="201"/>
      <c r="PAA9" s="201"/>
      <c r="PAB9" s="201"/>
      <c r="PAC9" s="201"/>
      <c r="PAD9" s="201"/>
      <c r="PAE9" s="201"/>
      <c r="PAF9" s="201"/>
      <c r="PAG9" s="201"/>
      <c r="PAH9" s="201"/>
      <c r="PAI9" s="201"/>
      <c r="PAJ9" s="201"/>
      <c r="PAK9" s="201"/>
      <c r="PAL9" s="201"/>
      <c r="PAM9" s="201"/>
      <c r="PAN9" s="201"/>
      <c r="PAO9" s="201"/>
      <c r="PAP9" s="201"/>
      <c r="PAQ9" s="201"/>
      <c r="PAR9" s="201"/>
      <c r="PAS9" s="201"/>
      <c r="PAT9" s="201"/>
      <c r="PAU9" s="201"/>
      <c r="PAV9" s="201"/>
      <c r="PAW9" s="201"/>
      <c r="PAX9" s="201"/>
      <c r="PAY9" s="201"/>
      <c r="PAZ9" s="201"/>
      <c r="PBA9" s="201"/>
      <c r="PBB9" s="201"/>
      <c r="PBC9" s="201"/>
      <c r="PBD9" s="201"/>
      <c r="PBE9" s="201"/>
      <c r="PBF9" s="201"/>
      <c r="PBG9" s="201"/>
      <c r="PBH9" s="201"/>
      <c r="PBI9" s="201"/>
      <c r="PBJ9" s="201"/>
      <c r="PBK9" s="201"/>
      <c r="PBL9" s="201"/>
      <c r="PBM9" s="201"/>
      <c r="PBN9" s="201"/>
      <c r="PBO9" s="201"/>
      <c r="PBP9" s="201"/>
      <c r="PBQ9" s="201"/>
      <c r="PBR9" s="201"/>
      <c r="PBS9" s="201"/>
      <c r="PBT9" s="201"/>
      <c r="PBU9" s="201"/>
      <c r="PBV9" s="201"/>
      <c r="PBW9" s="201"/>
      <c r="PBX9" s="201"/>
      <c r="PBY9" s="201"/>
      <c r="PBZ9" s="201"/>
      <c r="PCA9" s="201"/>
      <c r="PCB9" s="201"/>
      <c r="PCC9" s="201"/>
      <c r="PCD9" s="201"/>
      <c r="PCE9" s="201"/>
      <c r="PCF9" s="201"/>
      <c r="PCG9" s="201"/>
      <c r="PCH9" s="201"/>
      <c r="PCI9" s="201"/>
      <c r="PCJ9" s="201"/>
      <c r="PCK9" s="201"/>
      <c r="PCL9" s="201"/>
      <c r="PCM9" s="201"/>
      <c r="PCN9" s="201"/>
      <c r="PCO9" s="201"/>
      <c r="PCP9" s="201"/>
      <c r="PCQ9" s="201"/>
      <c r="PCR9" s="201"/>
      <c r="PCS9" s="201"/>
      <c r="PCT9" s="201"/>
      <c r="PCU9" s="201"/>
      <c r="PCV9" s="201"/>
      <c r="PCW9" s="201"/>
      <c r="PCX9" s="201"/>
      <c r="PCY9" s="201"/>
      <c r="PCZ9" s="201"/>
      <c r="PDA9" s="201"/>
      <c r="PDB9" s="201"/>
      <c r="PDC9" s="201"/>
      <c r="PDD9" s="201"/>
      <c r="PDE9" s="201"/>
      <c r="PDF9" s="201"/>
      <c r="PDG9" s="201"/>
      <c r="PDH9" s="201"/>
      <c r="PDI9" s="201"/>
      <c r="PDJ9" s="201"/>
      <c r="PDK9" s="201"/>
      <c r="PDL9" s="201"/>
      <c r="PDM9" s="201"/>
      <c r="PDN9" s="201"/>
      <c r="PDO9" s="201"/>
      <c r="PDP9" s="201"/>
      <c r="PDQ9" s="201"/>
      <c r="PDR9" s="201"/>
      <c r="PDS9" s="201"/>
      <c r="PDT9" s="201"/>
      <c r="PDU9" s="201"/>
      <c r="PDV9" s="201"/>
      <c r="PDW9" s="201"/>
      <c r="PDX9" s="201"/>
      <c r="PDY9" s="201"/>
      <c r="PDZ9" s="201"/>
      <c r="PEA9" s="201"/>
      <c r="PEB9" s="201"/>
      <c r="PEC9" s="201"/>
      <c r="PED9" s="201"/>
      <c r="PEE9" s="201"/>
      <c r="PEF9" s="201"/>
      <c r="PEG9" s="201"/>
      <c r="PEH9" s="201"/>
      <c r="PEI9" s="201"/>
      <c r="PEJ9" s="201"/>
      <c r="PEK9" s="201"/>
      <c r="PEL9" s="201"/>
      <c r="PEM9" s="201"/>
      <c r="PEN9" s="201"/>
      <c r="PEO9" s="201"/>
      <c r="PEP9" s="201"/>
      <c r="PEQ9" s="201"/>
      <c r="PER9" s="201"/>
      <c r="PES9" s="201"/>
      <c r="PET9" s="201"/>
      <c r="PEU9" s="201"/>
      <c r="PEV9" s="201"/>
      <c r="PEW9" s="201"/>
      <c r="PEX9" s="201"/>
      <c r="PEY9" s="201"/>
      <c r="PEZ9" s="201"/>
      <c r="PFA9" s="201"/>
      <c r="PFB9" s="201"/>
      <c r="PFC9" s="201"/>
      <c r="PFD9" s="201"/>
      <c r="PFE9" s="201"/>
      <c r="PFF9" s="201"/>
      <c r="PFG9" s="201"/>
      <c r="PFH9" s="201"/>
      <c r="PFI9" s="201"/>
      <c r="PFJ9" s="201"/>
      <c r="PFK9" s="201"/>
      <c r="PFL9" s="201"/>
      <c r="PFM9" s="201"/>
      <c r="PFN9" s="201"/>
      <c r="PFO9" s="201"/>
      <c r="PFP9" s="201"/>
      <c r="PFQ9" s="201"/>
      <c r="PFR9" s="201"/>
      <c r="PFS9" s="201"/>
      <c r="PFT9" s="201"/>
      <c r="PFU9" s="201"/>
      <c r="PFV9" s="201"/>
      <c r="PFW9" s="201"/>
      <c r="PFX9" s="201"/>
      <c r="PFY9" s="201"/>
      <c r="PFZ9" s="201"/>
      <c r="PGA9" s="201"/>
      <c r="PGB9" s="201"/>
      <c r="PGC9" s="201"/>
      <c r="PGD9" s="201"/>
      <c r="PGE9" s="201"/>
      <c r="PGF9" s="201"/>
      <c r="PGG9" s="201"/>
      <c r="PGH9" s="201"/>
      <c r="PGI9" s="201"/>
      <c r="PGJ9" s="201"/>
      <c r="PGK9" s="201"/>
      <c r="PGL9" s="201"/>
      <c r="PGM9" s="201"/>
      <c r="PGN9" s="201"/>
      <c r="PGO9" s="201"/>
      <c r="PGP9" s="201"/>
      <c r="PGQ9" s="201"/>
      <c r="PGR9" s="201"/>
      <c r="PGS9" s="201"/>
      <c r="PGT9" s="201"/>
      <c r="PGU9" s="201"/>
      <c r="PGV9" s="201"/>
      <c r="PGW9" s="201"/>
      <c r="PGX9" s="201"/>
      <c r="PGY9" s="201"/>
      <c r="PGZ9" s="201"/>
      <c r="PHA9" s="201"/>
      <c r="PHB9" s="201"/>
      <c r="PHC9" s="201"/>
      <c r="PHD9" s="201"/>
      <c r="PHE9" s="201"/>
      <c r="PHF9" s="201"/>
      <c r="PHG9" s="201"/>
      <c r="PHH9" s="201"/>
      <c r="PHI9" s="201"/>
      <c r="PHJ9" s="201"/>
      <c r="PHK9" s="201"/>
      <c r="PHL9" s="201"/>
      <c r="PHM9" s="201"/>
      <c r="PHN9" s="201"/>
      <c r="PHO9" s="201"/>
      <c r="PHP9" s="201"/>
      <c r="PHQ9" s="201"/>
      <c r="PHR9" s="201"/>
      <c r="PHS9" s="201"/>
      <c r="PHT9" s="201"/>
      <c r="PHU9" s="201"/>
      <c r="PHV9" s="201"/>
      <c r="PHW9" s="201"/>
      <c r="PHX9" s="201"/>
      <c r="PHY9" s="201"/>
      <c r="PHZ9" s="201"/>
      <c r="PIA9" s="201"/>
      <c r="PIB9" s="201"/>
      <c r="PIC9" s="201"/>
      <c r="PID9" s="201"/>
      <c r="PIE9" s="201"/>
      <c r="PIF9" s="201"/>
      <c r="PIG9" s="201"/>
      <c r="PIH9" s="201"/>
      <c r="PII9" s="201"/>
      <c r="PIJ9" s="201"/>
      <c r="PIK9" s="201"/>
      <c r="PIL9" s="201"/>
      <c r="PIM9" s="201"/>
      <c r="PIN9" s="201"/>
      <c r="PIO9" s="201"/>
      <c r="PIP9" s="201"/>
      <c r="PIQ9" s="201"/>
      <c r="PIR9" s="201"/>
      <c r="PIS9" s="201"/>
      <c r="PIT9" s="201"/>
      <c r="PIU9" s="201"/>
      <c r="PIV9" s="201"/>
      <c r="PIW9" s="201"/>
      <c r="PIX9" s="201"/>
      <c r="PIY9" s="201"/>
      <c r="PIZ9" s="201"/>
      <c r="PJA9" s="201"/>
      <c r="PJB9" s="201"/>
      <c r="PJC9" s="201"/>
      <c r="PJD9" s="201"/>
      <c r="PJE9" s="201"/>
      <c r="PJF9" s="201"/>
      <c r="PJG9" s="201"/>
      <c r="PJH9" s="201"/>
      <c r="PJI9" s="201"/>
      <c r="PJJ9" s="201"/>
      <c r="PJK9" s="201"/>
      <c r="PJL9" s="201"/>
      <c r="PJM9" s="201"/>
      <c r="PJN9" s="201"/>
      <c r="PJO9" s="201"/>
      <c r="PJP9" s="201"/>
      <c r="PJQ9" s="201"/>
      <c r="PJR9" s="201"/>
      <c r="PJS9" s="201"/>
      <c r="PJT9" s="201"/>
      <c r="PJU9" s="201"/>
      <c r="PJV9" s="201"/>
      <c r="PJW9" s="201"/>
      <c r="PJX9" s="201"/>
      <c r="PJY9" s="201"/>
      <c r="PJZ9" s="201"/>
      <c r="PKA9" s="201"/>
      <c r="PKB9" s="201"/>
      <c r="PKC9" s="201"/>
      <c r="PKD9" s="201"/>
      <c r="PKE9" s="201"/>
      <c r="PKF9" s="201"/>
      <c r="PKG9" s="201"/>
      <c r="PKH9" s="201"/>
      <c r="PKI9" s="201"/>
      <c r="PKJ9" s="201"/>
      <c r="PKK9" s="201"/>
      <c r="PKL9" s="201"/>
      <c r="PKM9" s="201"/>
      <c r="PKN9" s="201"/>
      <c r="PKO9" s="201"/>
      <c r="PKP9" s="201"/>
      <c r="PKQ9" s="201"/>
      <c r="PKR9" s="201"/>
      <c r="PKS9" s="201"/>
      <c r="PKT9" s="201"/>
      <c r="PKU9" s="201"/>
      <c r="PKV9" s="201"/>
      <c r="PKW9" s="201"/>
      <c r="PKX9" s="201"/>
      <c r="PKY9" s="201"/>
      <c r="PKZ9" s="201"/>
      <c r="PLA9" s="201"/>
      <c r="PLB9" s="201"/>
      <c r="PLC9" s="201"/>
      <c r="PLD9" s="201"/>
      <c r="PLE9" s="201"/>
      <c r="PLF9" s="201"/>
      <c r="PLG9" s="201"/>
      <c r="PLH9" s="201"/>
      <c r="PLI9" s="201"/>
      <c r="PLJ9" s="201"/>
      <c r="PLK9" s="201"/>
      <c r="PLL9" s="201"/>
      <c r="PLM9" s="201"/>
      <c r="PLN9" s="201"/>
      <c r="PLO9" s="201"/>
      <c r="PLP9" s="201"/>
      <c r="PLQ9" s="201"/>
      <c r="PLR9" s="201"/>
      <c r="PLS9" s="201"/>
      <c r="PLT9" s="201"/>
      <c r="PLU9" s="201"/>
      <c r="PLV9" s="201"/>
      <c r="PLW9" s="201"/>
      <c r="PLX9" s="201"/>
      <c r="PLY9" s="201"/>
      <c r="PLZ9" s="201"/>
      <c r="PMA9" s="201"/>
      <c r="PMB9" s="201"/>
      <c r="PMC9" s="201"/>
      <c r="PMD9" s="201"/>
      <c r="PME9" s="201"/>
      <c r="PMF9" s="201"/>
      <c r="PMG9" s="201"/>
      <c r="PMH9" s="201"/>
      <c r="PMI9" s="201"/>
      <c r="PMJ9" s="201"/>
      <c r="PMK9" s="201"/>
      <c r="PML9" s="201"/>
      <c r="PMM9" s="201"/>
      <c r="PMN9" s="201"/>
      <c r="PMO9" s="201"/>
      <c r="PMP9" s="201"/>
      <c r="PMQ9" s="201"/>
      <c r="PMR9" s="201"/>
      <c r="PMS9" s="201"/>
      <c r="PMT9" s="201"/>
      <c r="PMU9" s="201"/>
      <c r="PMV9" s="201"/>
      <c r="PMW9" s="201"/>
      <c r="PMX9" s="201"/>
      <c r="PMY9" s="201"/>
      <c r="PMZ9" s="201"/>
      <c r="PNA9" s="201"/>
      <c r="PNB9" s="201"/>
      <c r="PNC9" s="201"/>
      <c r="PND9" s="201"/>
      <c r="PNE9" s="201"/>
      <c r="PNF9" s="201"/>
      <c r="PNG9" s="201"/>
      <c r="PNH9" s="201"/>
      <c r="PNI9" s="201"/>
      <c r="PNJ9" s="201"/>
      <c r="PNK9" s="201"/>
      <c r="PNL9" s="201"/>
      <c r="PNM9" s="201"/>
      <c r="PNN9" s="201"/>
      <c r="PNO9" s="201"/>
      <c r="PNP9" s="201"/>
      <c r="PNQ9" s="201"/>
      <c r="PNR9" s="201"/>
      <c r="PNS9" s="201"/>
      <c r="PNT9" s="201"/>
      <c r="PNU9" s="201"/>
      <c r="PNV9" s="201"/>
      <c r="PNW9" s="201"/>
      <c r="PNX9" s="201"/>
      <c r="PNY9" s="201"/>
      <c r="PNZ9" s="201"/>
      <c r="POA9" s="201"/>
      <c r="POB9" s="201"/>
      <c r="POC9" s="201"/>
      <c r="POD9" s="201"/>
      <c r="POE9" s="201"/>
      <c r="POF9" s="201"/>
      <c r="POG9" s="201"/>
      <c r="POH9" s="201"/>
      <c r="POI9" s="201"/>
      <c r="POJ9" s="201"/>
      <c r="POK9" s="201"/>
      <c r="POL9" s="201"/>
      <c r="POM9" s="201"/>
      <c r="PON9" s="201"/>
      <c r="POO9" s="201"/>
      <c r="POP9" s="201"/>
      <c r="POQ9" s="201"/>
      <c r="POR9" s="201"/>
      <c r="POS9" s="201"/>
      <c r="POT9" s="201"/>
      <c r="POU9" s="201"/>
      <c r="POV9" s="201"/>
      <c r="POW9" s="201"/>
      <c r="POX9" s="201"/>
      <c r="POY9" s="201"/>
      <c r="POZ9" s="201"/>
      <c r="PPA9" s="201"/>
      <c r="PPB9" s="201"/>
      <c r="PPC9" s="201"/>
      <c r="PPD9" s="201"/>
      <c r="PPE9" s="201"/>
      <c r="PPF9" s="201"/>
      <c r="PPG9" s="201"/>
      <c r="PPH9" s="201"/>
      <c r="PPI9" s="201"/>
      <c r="PPJ9" s="201"/>
      <c r="PPK9" s="201"/>
      <c r="PPL9" s="201"/>
      <c r="PPM9" s="201"/>
      <c r="PPN9" s="201"/>
      <c r="PPO9" s="201"/>
      <c r="PPP9" s="201"/>
      <c r="PPQ9" s="201"/>
      <c r="PPR9" s="201"/>
      <c r="PPS9" s="201"/>
      <c r="PPT9" s="201"/>
      <c r="PPU9" s="201"/>
      <c r="PPV9" s="201"/>
      <c r="PPW9" s="201"/>
      <c r="PPX9" s="201"/>
      <c r="PPY9" s="201"/>
      <c r="PPZ9" s="201"/>
      <c r="PQA9" s="201"/>
      <c r="PQB9" s="201"/>
      <c r="PQC9" s="201"/>
      <c r="PQD9" s="201"/>
      <c r="PQE9" s="201"/>
      <c r="PQF9" s="201"/>
      <c r="PQG9" s="201"/>
      <c r="PQH9" s="201"/>
      <c r="PQI9" s="201"/>
      <c r="PQJ9" s="201"/>
      <c r="PQK9" s="201"/>
      <c r="PQL9" s="201"/>
      <c r="PQM9" s="201"/>
      <c r="PQN9" s="201"/>
      <c r="PQO9" s="201"/>
      <c r="PQP9" s="201"/>
      <c r="PQQ9" s="201"/>
      <c r="PQR9" s="201"/>
      <c r="PQS9" s="201"/>
      <c r="PQT9" s="201"/>
      <c r="PQU9" s="201"/>
      <c r="PQV9" s="201"/>
      <c r="PQW9" s="201"/>
      <c r="PQX9" s="201"/>
      <c r="PQY9" s="201"/>
      <c r="PQZ9" s="201"/>
      <c r="PRA9" s="201"/>
      <c r="PRB9" s="201"/>
      <c r="PRC9" s="201"/>
      <c r="PRD9" s="201"/>
      <c r="PRE9" s="201"/>
      <c r="PRF9" s="201"/>
      <c r="PRG9" s="201"/>
      <c r="PRH9" s="201"/>
      <c r="PRI9" s="201"/>
      <c r="PRJ9" s="201"/>
      <c r="PRK9" s="201"/>
      <c r="PRL9" s="201"/>
      <c r="PRM9" s="201"/>
      <c r="PRN9" s="201"/>
      <c r="PRO9" s="201"/>
      <c r="PRP9" s="201"/>
      <c r="PRQ9" s="201"/>
      <c r="PRR9" s="201"/>
      <c r="PRS9" s="201"/>
      <c r="PRT9" s="201"/>
      <c r="PRU9" s="201"/>
      <c r="PRV9" s="201"/>
      <c r="PRW9" s="201"/>
      <c r="PRX9" s="201"/>
      <c r="PRY9" s="201"/>
      <c r="PRZ9" s="201"/>
      <c r="PSA9" s="201"/>
      <c r="PSB9" s="201"/>
      <c r="PSC9" s="201"/>
      <c r="PSD9" s="201"/>
      <c r="PSE9" s="201"/>
      <c r="PSF9" s="201"/>
      <c r="PSG9" s="201"/>
      <c r="PSH9" s="201"/>
      <c r="PSI9" s="201"/>
      <c r="PSJ9" s="201"/>
      <c r="PSK9" s="201"/>
      <c r="PSL9" s="201"/>
      <c r="PSM9" s="201"/>
      <c r="PSN9" s="201"/>
      <c r="PSO9" s="201"/>
      <c r="PSP9" s="201"/>
      <c r="PSQ9" s="201"/>
      <c r="PSR9" s="201"/>
      <c r="PSS9" s="201"/>
      <c r="PST9" s="201"/>
      <c r="PSU9" s="201"/>
      <c r="PSV9" s="201"/>
      <c r="PSW9" s="201"/>
      <c r="PSX9" s="201"/>
      <c r="PSY9" s="201"/>
      <c r="PSZ9" s="201"/>
      <c r="PTA9" s="201"/>
      <c r="PTB9" s="201"/>
      <c r="PTC9" s="201"/>
      <c r="PTD9" s="201"/>
      <c r="PTE9" s="201"/>
      <c r="PTF9" s="201"/>
      <c r="PTG9" s="201"/>
      <c r="PTH9" s="201"/>
      <c r="PTI9" s="201"/>
      <c r="PTJ9" s="201"/>
      <c r="PTK9" s="201"/>
      <c r="PTL9" s="201"/>
      <c r="PTM9" s="201"/>
      <c r="PTN9" s="201"/>
      <c r="PTO9" s="201"/>
      <c r="PTP9" s="201"/>
      <c r="PTQ9" s="201"/>
      <c r="PTR9" s="201"/>
      <c r="PTS9" s="201"/>
      <c r="PTT9" s="201"/>
      <c r="PTU9" s="201"/>
      <c r="PTV9" s="201"/>
      <c r="PTW9" s="201"/>
      <c r="PTX9" s="201"/>
      <c r="PTY9" s="201"/>
      <c r="PTZ9" s="201"/>
      <c r="PUA9" s="201"/>
      <c r="PUB9" s="201"/>
      <c r="PUC9" s="201"/>
      <c r="PUD9" s="201"/>
      <c r="PUE9" s="201"/>
      <c r="PUF9" s="201"/>
      <c r="PUG9" s="201"/>
      <c r="PUH9" s="201"/>
      <c r="PUI9" s="201"/>
      <c r="PUJ9" s="201"/>
      <c r="PUK9" s="201"/>
      <c r="PUL9" s="201"/>
      <c r="PUM9" s="201"/>
      <c r="PUN9" s="201"/>
      <c r="PUO9" s="201"/>
      <c r="PUP9" s="201"/>
      <c r="PUQ9" s="201"/>
      <c r="PUR9" s="201"/>
      <c r="PUS9" s="201"/>
      <c r="PUT9" s="201"/>
      <c r="PUU9" s="201"/>
      <c r="PUV9" s="201"/>
      <c r="PUW9" s="201"/>
      <c r="PUX9" s="201"/>
      <c r="PUY9" s="201"/>
      <c r="PUZ9" s="201"/>
      <c r="PVA9" s="201"/>
      <c r="PVB9" s="201"/>
      <c r="PVC9" s="201"/>
      <c r="PVD9" s="201"/>
      <c r="PVE9" s="201"/>
      <c r="PVF9" s="201"/>
      <c r="PVG9" s="201"/>
      <c r="PVH9" s="201"/>
      <c r="PVI9" s="201"/>
      <c r="PVJ9" s="201"/>
      <c r="PVK9" s="201"/>
      <c r="PVL9" s="201"/>
      <c r="PVM9" s="201"/>
      <c r="PVN9" s="201"/>
      <c r="PVO9" s="201"/>
      <c r="PVP9" s="201"/>
      <c r="PVQ9" s="201"/>
      <c r="PVR9" s="201"/>
      <c r="PVS9" s="201"/>
      <c r="PVT9" s="201"/>
      <c r="PVU9" s="201"/>
      <c r="PVV9" s="201"/>
      <c r="PVW9" s="201"/>
      <c r="PVX9" s="201"/>
      <c r="PVY9" s="201"/>
      <c r="PVZ9" s="201"/>
      <c r="PWA9" s="201"/>
      <c r="PWB9" s="201"/>
      <c r="PWC9" s="201"/>
      <c r="PWD9" s="201"/>
      <c r="PWE9" s="201"/>
      <c r="PWF9" s="201"/>
      <c r="PWG9" s="201"/>
      <c r="PWH9" s="201"/>
      <c r="PWI9" s="201"/>
      <c r="PWJ9" s="201"/>
      <c r="PWK9" s="201"/>
      <c r="PWL9" s="201"/>
      <c r="PWM9" s="201"/>
      <c r="PWN9" s="201"/>
      <c r="PWO9" s="201"/>
      <c r="PWP9" s="201"/>
      <c r="PWQ9" s="201"/>
      <c r="PWR9" s="201"/>
      <c r="PWS9" s="201"/>
      <c r="PWT9" s="201"/>
      <c r="PWU9" s="201"/>
      <c r="PWV9" s="201"/>
      <c r="PWW9" s="201"/>
      <c r="PWX9" s="201"/>
      <c r="PWY9" s="201"/>
      <c r="PWZ9" s="201"/>
      <c r="PXA9" s="201"/>
      <c r="PXB9" s="201"/>
      <c r="PXC9" s="201"/>
      <c r="PXD9" s="201"/>
      <c r="PXE9" s="201"/>
      <c r="PXF9" s="201"/>
      <c r="PXG9" s="201"/>
      <c r="PXH9" s="201"/>
      <c r="PXI9" s="201"/>
      <c r="PXJ9" s="201"/>
      <c r="PXK9" s="201"/>
      <c r="PXL9" s="201"/>
      <c r="PXM9" s="201"/>
      <c r="PXN9" s="201"/>
      <c r="PXO9" s="201"/>
      <c r="PXP9" s="201"/>
      <c r="PXQ9" s="201"/>
      <c r="PXR9" s="201"/>
      <c r="PXS9" s="201"/>
      <c r="PXT9" s="201"/>
      <c r="PXU9" s="201"/>
      <c r="PXV9" s="201"/>
      <c r="PXW9" s="201"/>
      <c r="PXX9" s="201"/>
      <c r="PXY9" s="201"/>
      <c r="PXZ9" s="201"/>
      <c r="PYA9" s="201"/>
      <c r="PYB9" s="201"/>
      <c r="PYC9" s="201"/>
      <c r="PYD9" s="201"/>
      <c r="PYE9" s="201"/>
      <c r="PYF9" s="201"/>
      <c r="PYG9" s="201"/>
      <c r="PYH9" s="201"/>
      <c r="PYI9" s="201"/>
      <c r="PYJ9" s="201"/>
      <c r="PYK9" s="201"/>
      <c r="PYL9" s="201"/>
      <c r="PYM9" s="201"/>
      <c r="PYN9" s="201"/>
      <c r="PYO9" s="201"/>
      <c r="PYP9" s="201"/>
      <c r="PYQ9" s="201"/>
      <c r="PYR9" s="201"/>
      <c r="PYS9" s="201"/>
      <c r="PYT9" s="201"/>
      <c r="PYU9" s="201"/>
      <c r="PYV9" s="201"/>
      <c r="PYW9" s="201"/>
      <c r="PYX9" s="201"/>
      <c r="PYY9" s="201"/>
      <c r="PYZ9" s="201"/>
      <c r="PZA9" s="201"/>
      <c r="PZB9" s="201"/>
      <c r="PZC9" s="201"/>
      <c r="PZD9" s="201"/>
      <c r="PZE9" s="201"/>
      <c r="PZF9" s="201"/>
      <c r="PZG9" s="201"/>
      <c r="PZH9" s="201"/>
      <c r="PZI9" s="201"/>
      <c r="PZJ9" s="201"/>
      <c r="PZK9" s="201"/>
      <c r="PZL9" s="201"/>
      <c r="PZM9" s="201"/>
      <c r="PZN9" s="201"/>
      <c r="PZO9" s="201"/>
      <c r="PZP9" s="201"/>
      <c r="PZQ9" s="201"/>
      <c r="PZR9" s="201"/>
      <c r="PZS9" s="201"/>
      <c r="PZT9" s="201"/>
      <c r="PZU9" s="201"/>
      <c r="PZV9" s="201"/>
      <c r="PZW9" s="201"/>
      <c r="PZX9" s="201"/>
      <c r="PZY9" s="201"/>
      <c r="PZZ9" s="201"/>
      <c r="QAA9" s="201"/>
      <c r="QAB9" s="201"/>
      <c r="QAC9" s="201"/>
      <c r="QAD9" s="201"/>
      <c r="QAE9" s="201"/>
      <c r="QAF9" s="201"/>
      <c r="QAG9" s="201"/>
      <c r="QAH9" s="201"/>
      <c r="QAI9" s="201"/>
      <c r="QAJ9" s="201"/>
      <c r="QAK9" s="201"/>
      <c r="QAL9" s="201"/>
      <c r="QAM9" s="201"/>
      <c r="QAN9" s="201"/>
      <c r="QAO9" s="201"/>
      <c r="QAP9" s="201"/>
      <c r="QAQ9" s="201"/>
      <c r="QAR9" s="201"/>
      <c r="QAS9" s="201"/>
      <c r="QAT9" s="201"/>
      <c r="QAU9" s="201"/>
      <c r="QAV9" s="201"/>
      <c r="QAW9" s="201"/>
      <c r="QAX9" s="201"/>
      <c r="QAY9" s="201"/>
      <c r="QAZ9" s="201"/>
      <c r="QBA9" s="201"/>
      <c r="QBB9" s="201"/>
      <c r="QBC9" s="201"/>
      <c r="QBD9" s="201"/>
      <c r="QBE9" s="201"/>
      <c r="QBF9" s="201"/>
      <c r="QBG9" s="201"/>
      <c r="QBH9" s="201"/>
      <c r="QBI9" s="201"/>
      <c r="QBJ9" s="201"/>
      <c r="QBK9" s="201"/>
      <c r="QBL9" s="201"/>
      <c r="QBM9" s="201"/>
      <c r="QBN9" s="201"/>
      <c r="QBO9" s="201"/>
      <c r="QBP9" s="201"/>
      <c r="QBQ9" s="201"/>
      <c r="QBR9" s="201"/>
      <c r="QBS9" s="201"/>
      <c r="QBT9" s="201"/>
      <c r="QBU9" s="201"/>
      <c r="QBV9" s="201"/>
      <c r="QBW9" s="201"/>
      <c r="QBX9" s="201"/>
      <c r="QBY9" s="201"/>
      <c r="QBZ9" s="201"/>
      <c r="QCA9" s="201"/>
      <c r="QCB9" s="201"/>
      <c r="QCC9" s="201"/>
      <c r="QCD9" s="201"/>
      <c r="QCE9" s="201"/>
      <c r="QCF9" s="201"/>
      <c r="QCG9" s="201"/>
      <c r="QCH9" s="201"/>
      <c r="QCI9" s="201"/>
      <c r="QCJ9" s="201"/>
      <c r="QCK9" s="201"/>
      <c r="QCL9" s="201"/>
      <c r="QCM9" s="201"/>
      <c r="QCN9" s="201"/>
      <c r="QCO9" s="201"/>
      <c r="QCP9" s="201"/>
      <c r="QCQ9" s="201"/>
      <c r="QCR9" s="201"/>
      <c r="QCS9" s="201"/>
      <c r="QCT9" s="201"/>
      <c r="QCU9" s="201"/>
      <c r="QCV9" s="201"/>
      <c r="QCW9" s="201"/>
      <c r="QCX9" s="201"/>
      <c r="QCY9" s="201"/>
      <c r="QCZ9" s="201"/>
      <c r="QDA9" s="201"/>
      <c r="QDB9" s="201"/>
      <c r="QDC9" s="201"/>
      <c r="QDD9" s="201"/>
      <c r="QDE9" s="201"/>
      <c r="QDF9" s="201"/>
      <c r="QDG9" s="201"/>
      <c r="QDH9" s="201"/>
      <c r="QDI9" s="201"/>
      <c r="QDJ9" s="201"/>
      <c r="QDK9" s="201"/>
      <c r="QDL9" s="201"/>
      <c r="QDM9" s="201"/>
      <c r="QDN9" s="201"/>
      <c r="QDO9" s="201"/>
      <c r="QDP9" s="201"/>
      <c r="QDQ9" s="201"/>
      <c r="QDR9" s="201"/>
      <c r="QDS9" s="201"/>
      <c r="QDT9" s="201"/>
      <c r="QDU9" s="201"/>
      <c r="QDV9" s="201"/>
      <c r="QDW9" s="201"/>
      <c r="QDX9" s="201"/>
      <c r="QDY9" s="201"/>
      <c r="QDZ9" s="201"/>
      <c r="QEA9" s="201"/>
      <c r="QEB9" s="201"/>
      <c r="QEC9" s="201"/>
      <c r="QED9" s="201"/>
      <c r="QEE9" s="201"/>
      <c r="QEF9" s="201"/>
      <c r="QEG9" s="201"/>
      <c r="QEH9" s="201"/>
      <c r="QEI9" s="201"/>
      <c r="QEJ9" s="201"/>
      <c r="QEK9" s="201"/>
      <c r="QEL9" s="201"/>
      <c r="QEM9" s="201"/>
      <c r="QEN9" s="201"/>
      <c r="QEO9" s="201"/>
      <c r="QEP9" s="201"/>
      <c r="QEQ9" s="201"/>
      <c r="QER9" s="201"/>
      <c r="QES9" s="201"/>
      <c r="QET9" s="201"/>
      <c r="QEU9" s="201"/>
      <c r="QEV9" s="201"/>
      <c r="QEW9" s="201"/>
      <c r="QEX9" s="201"/>
      <c r="QEY9" s="201"/>
      <c r="QEZ9" s="201"/>
      <c r="QFA9" s="201"/>
      <c r="QFB9" s="201"/>
      <c r="QFC9" s="201"/>
      <c r="QFD9" s="201"/>
      <c r="QFE9" s="201"/>
      <c r="QFF9" s="201"/>
      <c r="QFG9" s="201"/>
      <c r="QFH9" s="201"/>
      <c r="QFI9" s="201"/>
      <c r="QFJ9" s="201"/>
      <c r="QFK9" s="201"/>
      <c r="QFL9" s="201"/>
      <c r="QFM9" s="201"/>
      <c r="QFN9" s="201"/>
      <c r="QFO9" s="201"/>
      <c r="QFP9" s="201"/>
      <c r="QFQ9" s="201"/>
      <c r="QFR9" s="201"/>
      <c r="QFS9" s="201"/>
      <c r="QFT9" s="201"/>
      <c r="QFU9" s="201"/>
      <c r="QFV9" s="201"/>
      <c r="QFW9" s="201"/>
      <c r="QFX9" s="201"/>
      <c r="QFY9" s="201"/>
      <c r="QFZ9" s="201"/>
      <c r="QGA9" s="201"/>
      <c r="QGB9" s="201"/>
      <c r="QGC9" s="201"/>
      <c r="QGD9" s="201"/>
      <c r="QGE9" s="201"/>
      <c r="QGF9" s="201"/>
      <c r="QGG9" s="201"/>
      <c r="QGH9" s="201"/>
      <c r="QGI9" s="201"/>
      <c r="QGJ9" s="201"/>
      <c r="QGK9" s="201"/>
      <c r="QGL9" s="201"/>
      <c r="QGM9" s="201"/>
      <c r="QGN9" s="201"/>
      <c r="QGO9" s="201"/>
      <c r="QGP9" s="201"/>
      <c r="QGQ9" s="201"/>
      <c r="QGR9" s="201"/>
      <c r="QGS9" s="201"/>
      <c r="QGT9" s="201"/>
      <c r="QGU9" s="201"/>
      <c r="QGV9" s="201"/>
      <c r="QGW9" s="201"/>
      <c r="QGX9" s="201"/>
      <c r="QGY9" s="201"/>
      <c r="QGZ9" s="201"/>
      <c r="QHA9" s="201"/>
      <c r="QHB9" s="201"/>
      <c r="QHC9" s="201"/>
      <c r="QHD9" s="201"/>
      <c r="QHE9" s="201"/>
      <c r="QHF9" s="201"/>
      <c r="QHG9" s="201"/>
      <c r="QHH9" s="201"/>
      <c r="QHI9" s="201"/>
      <c r="QHJ9" s="201"/>
      <c r="QHK9" s="201"/>
      <c r="QHL9" s="201"/>
      <c r="QHM9" s="201"/>
      <c r="QHN9" s="201"/>
      <c r="QHO9" s="201"/>
      <c r="QHP9" s="201"/>
      <c r="QHQ9" s="201"/>
      <c r="QHR9" s="201"/>
      <c r="QHS9" s="201"/>
      <c r="QHT9" s="201"/>
      <c r="QHU9" s="201"/>
      <c r="QHV9" s="201"/>
      <c r="QHW9" s="201"/>
      <c r="QHX9" s="201"/>
      <c r="QHY9" s="201"/>
      <c r="QHZ9" s="201"/>
      <c r="QIA9" s="201"/>
      <c r="QIB9" s="201"/>
      <c r="QIC9" s="201"/>
      <c r="QID9" s="201"/>
      <c r="QIE9" s="201"/>
      <c r="QIF9" s="201"/>
      <c r="QIG9" s="201"/>
      <c r="QIH9" s="201"/>
      <c r="QII9" s="201"/>
      <c r="QIJ9" s="201"/>
      <c r="QIK9" s="201"/>
      <c r="QIL9" s="201"/>
      <c r="QIM9" s="201"/>
      <c r="QIN9" s="201"/>
      <c r="QIO9" s="201"/>
      <c r="QIP9" s="201"/>
      <c r="QIQ9" s="201"/>
      <c r="QIR9" s="201"/>
      <c r="QIS9" s="201"/>
      <c r="QIT9" s="201"/>
      <c r="QIU9" s="201"/>
      <c r="QIV9" s="201"/>
      <c r="QIW9" s="201"/>
      <c r="QIX9" s="201"/>
      <c r="QIY9" s="201"/>
      <c r="QIZ9" s="201"/>
      <c r="QJA9" s="201"/>
      <c r="QJB9" s="201"/>
      <c r="QJC9" s="201"/>
      <c r="QJD9" s="201"/>
      <c r="QJE9" s="201"/>
      <c r="QJF9" s="201"/>
      <c r="QJG9" s="201"/>
      <c r="QJH9" s="201"/>
      <c r="QJI9" s="201"/>
      <c r="QJJ9" s="201"/>
      <c r="QJK9" s="201"/>
      <c r="QJL9" s="201"/>
      <c r="QJM9" s="201"/>
      <c r="QJN9" s="201"/>
      <c r="QJO9" s="201"/>
      <c r="QJP9" s="201"/>
      <c r="QJQ9" s="201"/>
      <c r="QJR9" s="201"/>
      <c r="QJS9" s="201"/>
      <c r="QJT9" s="201"/>
      <c r="QJU9" s="201"/>
      <c r="QJV9" s="201"/>
      <c r="QJW9" s="201"/>
      <c r="QJX9" s="201"/>
      <c r="QJY9" s="201"/>
      <c r="QJZ9" s="201"/>
      <c r="QKA9" s="201"/>
      <c r="QKB9" s="201"/>
      <c r="QKC9" s="201"/>
      <c r="QKD9" s="201"/>
      <c r="QKE9" s="201"/>
      <c r="QKF9" s="201"/>
      <c r="QKG9" s="201"/>
      <c r="QKH9" s="201"/>
      <c r="QKI9" s="201"/>
      <c r="QKJ9" s="201"/>
      <c r="QKK9" s="201"/>
      <c r="QKL9" s="201"/>
      <c r="QKM9" s="201"/>
      <c r="QKN9" s="201"/>
      <c r="QKO9" s="201"/>
      <c r="QKP9" s="201"/>
      <c r="QKQ9" s="201"/>
      <c r="QKR9" s="201"/>
      <c r="QKS9" s="201"/>
      <c r="QKT9" s="201"/>
      <c r="QKU9" s="201"/>
      <c r="QKV9" s="201"/>
      <c r="QKW9" s="201"/>
      <c r="QKX9" s="201"/>
      <c r="QKY9" s="201"/>
      <c r="QKZ9" s="201"/>
      <c r="QLA9" s="201"/>
      <c r="QLB9" s="201"/>
      <c r="QLC9" s="201"/>
      <c r="QLD9" s="201"/>
      <c r="QLE9" s="201"/>
      <c r="QLF9" s="201"/>
      <c r="QLG9" s="201"/>
      <c r="QLH9" s="201"/>
      <c r="QLI9" s="201"/>
      <c r="QLJ9" s="201"/>
      <c r="QLK9" s="201"/>
      <c r="QLL9" s="201"/>
      <c r="QLM9" s="201"/>
      <c r="QLN9" s="201"/>
      <c r="QLO9" s="201"/>
      <c r="QLP9" s="201"/>
      <c r="QLQ9" s="201"/>
      <c r="QLR9" s="201"/>
      <c r="QLS9" s="201"/>
      <c r="QLT9" s="201"/>
      <c r="QLU9" s="201"/>
      <c r="QLV9" s="201"/>
      <c r="QLW9" s="201"/>
      <c r="QLX9" s="201"/>
      <c r="QLY9" s="201"/>
      <c r="QLZ9" s="201"/>
      <c r="QMA9" s="201"/>
      <c r="QMB9" s="201"/>
      <c r="QMC9" s="201"/>
      <c r="QMD9" s="201"/>
      <c r="QME9" s="201"/>
      <c r="QMF9" s="201"/>
      <c r="QMG9" s="201"/>
      <c r="QMH9" s="201"/>
      <c r="QMI9" s="201"/>
      <c r="QMJ9" s="201"/>
      <c r="QMK9" s="201"/>
      <c r="QML9" s="201"/>
      <c r="QMM9" s="201"/>
      <c r="QMN9" s="201"/>
      <c r="QMO9" s="201"/>
      <c r="QMP9" s="201"/>
      <c r="QMQ9" s="201"/>
      <c r="QMR9" s="201"/>
      <c r="QMS9" s="201"/>
      <c r="QMT9" s="201"/>
      <c r="QMU9" s="201"/>
      <c r="QMV9" s="201"/>
      <c r="QMW9" s="201"/>
      <c r="QMX9" s="201"/>
      <c r="QMY9" s="201"/>
      <c r="QMZ9" s="201"/>
      <c r="QNA9" s="201"/>
      <c r="QNB9" s="201"/>
      <c r="QNC9" s="201"/>
      <c r="QND9" s="201"/>
      <c r="QNE9" s="201"/>
      <c r="QNF9" s="201"/>
      <c r="QNG9" s="201"/>
      <c r="QNH9" s="201"/>
      <c r="QNI9" s="201"/>
      <c r="QNJ9" s="201"/>
      <c r="QNK9" s="201"/>
      <c r="QNL9" s="201"/>
      <c r="QNM9" s="201"/>
      <c r="QNN9" s="201"/>
      <c r="QNO9" s="201"/>
      <c r="QNP9" s="201"/>
      <c r="QNQ9" s="201"/>
      <c r="QNR9" s="201"/>
      <c r="QNS9" s="201"/>
      <c r="QNT9" s="201"/>
      <c r="QNU9" s="201"/>
      <c r="QNV9" s="201"/>
      <c r="QNW9" s="201"/>
      <c r="QNX9" s="201"/>
      <c r="QNY9" s="201"/>
      <c r="QNZ9" s="201"/>
      <c r="QOA9" s="201"/>
      <c r="QOB9" s="201"/>
      <c r="QOC9" s="201"/>
      <c r="QOD9" s="201"/>
      <c r="QOE9" s="201"/>
      <c r="QOF9" s="201"/>
      <c r="QOG9" s="201"/>
      <c r="QOH9" s="201"/>
      <c r="QOI9" s="201"/>
      <c r="QOJ9" s="201"/>
      <c r="QOK9" s="201"/>
      <c r="QOL9" s="201"/>
      <c r="QOM9" s="201"/>
      <c r="QON9" s="201"/>
      <c r="QOO9" s="201"/>
      <c r="QOP9" s="201"/>
      <c r="QOQ9" s="201"/>
      <c r="QOR9" s="201"/>
      <c r="QOS9" s="201"/>
      <c r="QOT9" s="201"/>
      <c r="QOU9" s="201"/>
      <c r="QOV9" s="201"/>
      <c r="QOW9" s="201"/>
      <c r="QOX9" s="201"/>
      <c r="QOY9" s="201"/>
      <c r="QOZ9" s="201"/>
      <c r="QPA9" s="201"/>
      <c r="QPB9" s="201"/>
      <c r="QPC9" s="201"/>
      <c r="QPD9" s="201"/>
      <c r="QPE9" s="201"/>
      <c r="QPF9" s="201"/>
      <c r="QPG9" s="201"/>
      <c r="QPH9" s="201"/>
      <c r="QPI9" s="201"/>
      <c r="QPJ9" s="201"/>
      <c r="QPK9" s="201"/>
      <c r="QPL9" s="201"/>
      <c r="QPM9" s="201"/>
      <c r="QPN9" s="201"/>
      <c r="QPO9" s="201"/>
      <c r="QPP9" s="201"/>
      <c r="QPQ9" s="201"/>
      <c r="QPR9" s="201"/>
      <c r="QPS9" s="201"/>
      <c r="QPT9" s="201"/>
      <c r="QPU9" s="201"/>
      <c r="QPV9" s="201"/>
      <c r="QPW9" s="201"/>
      <c r="QPX9" s="201"/>
      <c r="QPY9" s="201"/>
      <c r="QPZ9" s="201"/>
      <c r="QQA9" s="201"/>
      <c r="QQB9" s="201"/>
      <c r="QQC9" s="201"/>
      <c r="QQD9" s="201"/>
      <c r="QQE9" s="201"/>
      <c r="QQF9" s="201"/>
      <c r="QQG9" s="201"/>
      <c r="QQH9" s="201"/>
      <c r="QQI9" s="201"/>
      <c r="QQJ9" s="201"/>
      <c r="QQK9" s="201"/>
      <c r="QQL9" s="201"/>
      <c r="QQM9" s="201"/>
      <c r="QQN9" s="201"/>
      <c r="QQO9" s="201"/>
      <c r="QQP9" s="201"/>
      <c r="QQQ9" s="201"/>
      <c r="QQR9" s="201"/>
      <c r="QQS9" s="201"/>
      <c r="QQT9" s="201"/>
      <c r="QQU9" s="201"/>
      <c r="QQV9" s="201"/>
      <c r="QQW9" s="201"/>
      <c r="QQX9" s="201"/>
      <c r="QQY9" s="201"/>
      <c r="QQZ9" s="201"/>
      <c r="QRA9" s="201"/>
      <c r="QRB9" s="201"/>
      <c r="QRC9" s="201"/>
      <c r="QRD9" s="201"/>
      <c r="QRE9" s="201"/>
      <c r="QRF9" s="201"/>
      <c r="QRG9" s="201"/>
      <c r="QRH9" s="201"/>
      <c r="QRI9" s="201"/>
      <c r="QRJ9" s="201"/>
      <c r="QRK9" s="201"/>
      <c r="QRL9" s="201"/>
      <c r="QRM9" s="201"/>
      <c r="QRN9" s="201"/>
      <c r="QRO9" s="201"/>
      <c r="QRP9" s="201"/>
      <c r="QRQ9" s="201"/>
      <c r="QRR9" s="201"/>
      <c r="QRS9" s="201"/>
      <c r="QRT9" s="201"/>
      <c r="QRU9" s="201"/>
      <c r="QRV9" s="201"/>
      <c r="QRW9" s="201"/>
      <c r="QRX9" s="201"/>
      <c r="QRY9" s="201"/>
      <c r="QRZ9" s="201"/>
      <c r="QSA9" s="201"/>
      <c r="QSB9" s="201"/>
      <c r="QSC9" s="201"/>
      <c r="QSD9" s="201"/>
      <c r="QSE9" s="201"/>
      <c r="QSF9" s="201"/>
      <c r="QSG9" s="201"/>
      <c r="QSH9" s="201"/>
      <c r="QSI9" s="201"/>
      <c r="QSJ9" s="201"/>
      <c r="QSK9" s="201"/>
      <c r="QSL9" s="201"/>
      <c r="QSM9" s="201"/>
      <c r="QSN9" s="201"/>
      <c r="QSO9" s="201"/>
      <c r="QSP9" s="201"/>
      <c r="QSQ9" s="201"/>
      <c r="QSR9" s="201"/>
      <c r="QSS9" s="201"/>
      <c r="QST9" s="201"/>
      <c r="QSU9" s="201"/>
      <c r="QSV9" s="201"/>
      <c r="QSW9" s="201"/>
      <c r="QSX9" s="201"/>
      <c r="QSY9" s="201"/>
      <c r="QSZ9" s="201"/>
      <c r="QTA9" s="201"/>
      <c r="QTB9" s="201"/>
      <c r="QTC9" s="201"/>
      <c r="QTD9" s="201"/>
      <c r="QTE9" s="201"/>
      <c r="QTF9" s="201"/>
      <c r="QTG9" s="201"/>
      <c r="QTH9" s="201"/>
      <c r="QTI9" s="201"/>
      <c r="QTJ9" s="201"/>
      <c r="QTK9" s="201"/>
      <c r="QTL9" s="201"/>
      <c r="QTM9" s="201"/>
      <c r="QTN9" s="201"/>
      <c r="QTO9" s="201"/>
      <c r="QTP9" s="201"/>
      <c r="QTQ9" s="201"/>
      <c r="QTR9" s="201"/>
      <c r="QTS9" s="201"/>
      <c r="QTT9" s="201"/>
      <c r="QTU9" s="201"/>
      <c r="QTV9" s="201"/>
      <c r="QTW9" s="201"/>
      <c r="QTX9" s="201"/>
      <c r="QTY9" s="201"/>
      <c r="QTZ9" s="201"/>
      <c r="QUA9" s="201"/>
      <c r="QUB9" s="201"/>
      <c r="QUC9" s="201"/>
      <c r="QUD9" s="201"/>
      <c r="QUE9" s="201"/>
      <c r="QUF9" s="201"/>
      <c r="QUG9" s="201"/>
      <c r="QUH9" s="201"/>
      <c r="QUI9" s="201"/>
      <c r="QUJ9" s="201"/>
      <c r="QUK9" s="201"/>
      <c r="QUL9" s="201"/>
      <c r="QUM9" s="201"/>
      <c r="QUN9" s="201"/>
      <c r="QUO9" s="201"/>
      <c r="QUP9" s="201"/>
      <c r="QUQ9" s="201"/>
      <c r="QUR9" s="201"/>
      <c r="QUS9" s="201"/>
      <c r="QUT9" s="201"/>
      <c r="QUU9" s="201"/>
      <c r="QUV9" s="201"/>
      <c r="QUW9" s="201"/>
      <c r="QUX9" s="201"/>
      <c r="QUY9" s="201"/>
      <c r="QUZ9" s="201"/>
      <c r="QVA9" s="201"/>
      <c r="QVB9" s="201"/>
      <c r="QVC9" s="201"/>
      <c r="QVD9" s="201"/>
      <c r="QVE9" s="201"/>
      <c r="QVF9" s="201"/>
      <c r="QVG9" s="201"/>
      <c r="QVH9" s="201"/>
      <c r="QVI9" s="201"/>
      <c r="QVJ9" s="201"/>
      <c r="QVK9" s="201"/>
      <c r="QVL9" s="201"/>
      <c r="QVM9" s="201"/>
      <c r="QVN9" s="201"/>
      <c r="QVO9" s="201"/>
      <c r="QVP9" s="201"/>
      <c r="QVQ9" s="201"/>
      <c r="QVR9" s="201"/>
      <c r="QVS9" s="201"/>
      <c r="QVT9" s="201"/>
      <c r="QVU9" s="201"/>
      <c r="QVV9" s="201"/>
      <c r="QVW9" s="201"/>
      <c r="QVX9" s="201"/>
      <c r="QVY9" s="201"/>
      <c r="QVZ9" s="201"/>
      <c r="QWA9" s="201"/>
      <c r="QWB9" s="201"/>
      <c r="QWC9" s="201"/>
      <c r="QWD9" s="201"/>
      <c r="QWE9" s="201"/>
      <c r="QWF9" s="201"/>
      <c r="QWG9" s="201"/>
      <c r="QWH9" s="201"/>
      <c r="QWI9" s="201"/>
      <c r="QWJ9" s="201"/>
      <c r="QWK9" s="201"/>
      <c r="QWL9" s="201"/>
      <c r="QWM9" s="201"/>
      <c r="QWN9" s="201"/>
      <c r="QWO9" s="201"/>
      <c r="QWP9" s="201"/>
      <c r="QWQ9" s="201"/>
      <c r="QWR9" s="201"/>
      <c r="QWS9" s="201"/>
      <c r="QWT9" s="201"/>
      <c r="QWU9" s="201"/>
      <c r="QWV9" s="201"/>
      <c r="QWW9" s="201"/>
      <c r="QWX9" s="201"/>
      <c r="QWY9" s="201"/>
      <c r="QWZ9" s="201"/>
      <c r="QXA9" s="201"/>
      <c r="QXB9" s="201"/>
      <c r="QXC9" s="201"/>
      <c r="QXD9" s="201"/>
      <c r="QXE9" s="201"/>
      <c r="QXF9" s="201"/>
      <c r="QXG9" s="201"/>
      <c r="QXH9" s="201"/>
      <c r="QXI9" s="201"/>
      <c r="QXJ9" s="201"/>
      <c r="QXK9" s="201"/>
      <c r="QXL9" s="201"/>
      <c r="QXM9" s="201"/>
      <c r="QXN9" s="201"/>
      <c r="QXO9" s="201"/>
      <c r="QXP9" s="201"/>
      <c r="QXQ9" s="201"/>
      <c r="QXR9" s="201"/>
      <c r="QXS9" s="201"/>
      <c r="QXT9" s="201"/>
      <c r="QXU9" s="201"/>
      <c r="QXV9" s="201"/>
      <c r="QXW9" s="201"/>
      <c r="QXX9" s="201"/>
      <c r="QXY9" s="201"/>
      <c r="QXZ9" s="201"/>
      <c r="QYA9" s="201"/>
      <c r="QYB9" s="201"/>
      <c r="QYC9" s="201"/>
      <c r="QYD9" s="201"/>
      <c r="QYE9" s="201"/>
      <c r="QYF9" s="201"/>
      <c r="QYG9" s="201"/>
      <c r="QYH9" s="201"/>
      <c r="QYI9" s="201"/>
      <c r="QYJ9" s="201"/>
      <c r="QYK9" s="201"/>
      <c r="QYL9" s="201"/>
      <c r="QYM9" s="201"/>
      <c r="QYN9" s="201"/>
      <c r="QYO9" s="201"/>
      <c r="QYP9" s="201"/>
      <c r="QYQ9" s="201"/>
      <c r="QYR9" s="201"/>
      <c r="QYS9" s="201"/>
      <c r="QYT9" s="201"/>
      <c r="QYU9" s="201"/>
      <c r="QYV9" s="201"/>
      <c r="QYW9" s="201"/>
      <c r="QYX9" s="201"/>
      <c r="QYY9" s="201"/>
      <c r="QYZ9" s="201"/>
      <c r="QZA9" s="201"/>
      <c r="QZB9" s="201"/>
      <c r="QZC9" s="201"/>
      <c r="QZD9" s="201"/>
      <c r="QZE9" s="201"/>
      <c r="QZF9" s="201"/>
      <c r="QZG9" s="201"/>
      <c r="QZH9" s="201"/>
      <c r="QZI9" s="201"/>
      <c r="QZJ9" s="201"/>
      <c r="QZK9" s="201"/>
      <c r="QZL9" s="201"/>
      <c r="QZM9" s="201"/>
      <c r="QZN9" s="201"/>
      <c r="QZO9" s="201"/>
      <c r="QZP9" s="201"/>
      <c r="QZQ9" s="201"/>
      <c r="QZR9" s="201"/>
      <c r="QZS9" s="201"/>
      <c r="QZT9" s="201"/>
      <c r="QZU9" s="201"/>
      <c r="QZV9" s="201"/>
      <c r="QZW9" s="201"/>
      <c r="QZX9" s="201"/>
      <c r="QZY9" s="201"/>
      <c r="QZZ9" s="201"/>
      <c r="RAA9" s="201"/>
      <c r="RAB9" s="201"/>
      <c r="RAC9" s="201"/>
      <c r="RAD9" s="201"/>
      <c r="RAE9" s="201"/>
      <c r="RAF9" s="201"/>
      <c r="RAG9" s="201"/>
      <c r="RAH9" s="201"/>
      <c r="RAI9" s="201"/>
      <c r="RAJ9" s="201"/>
      <c r="RAK9" s="201"/>
      <c r="RAL9" s="201"/>
      <c r="RAM9" s="201"/>
      <c r="RAN9" s="201"/>
      <c r="RAO9" s="201"/>
      <c r="RAP9" s="201"/>
      <c r="RAQ9" s="201"/>
      <c r="RAR9" s="201"/>
      <c r="RAS9" s="201"/>
      <c r="RAT9" s="201"/>
      <c r="RAU9" s="201"/>
      <c r="RAV9" s="201"/>
      <c r="RAW9" s="201"/>
      <c r="RAX9" s="201"/>
      <c r="RAY9" s="201"/>
      <c r="RAZ9" s="201"/>
      <c r="RBA9" s="201"/>
      <c r="RBB9" s="201"/>
      <c r="RBC9" s="201"/>
      <c r="RBD9" s="201"/>
      <c r="RBE9" s="201"/>
      <c r="RBF9" s="201"/>
      <c r="RBG9" s="201"/>
      <c r="RBH9" s="201"/>
      <c r="RBI9" s="201"/>
      <c r="RBJ9" s="201"/>
      <c r="RBK9" s="201"/>
      <c r="RBL9" s="201"/>
      <c r="RBM9" s="201"/>
      <c r="RBN9" s="201"/>
      <c r="RBO9" s="201"/>
      <c r="RBP9" s="201"/>
      <c r="RBQ9" s="201"/>
      <c r="RBR9" s="201"/>
      <c r="RBS9" s="201"/>
      <c r="RBT9" s="201"/>
      <c r="RBU9" s="201"/>
      <c r="RBV9" s="201"/>
      <c r="RBW9" s="201"/>
      <c r="RBX9" s="201"/>
      <c r="RBY9" s="201"/>
      <c r="RBZ9" s="201"/>
      <c r="RCA9" s="201"/>
      <c r="RCB9" s="201"/>
      <c r="RCC9" s="201"/>
      <c r="RCD9" s="201"/>
      <c r="RCE9" s="201"/>
      <c r="RCF9" s="201"/>
      <c r="RCG9" s="201"/>
      <c r="RCH9" s="201"/>
      <c r="RCI9" s="201"/>
      <c r="RCJ9" s="201"/>
      <c r="RCK9" s="201"/>
      <c r="RCL9" s="201"/>
      <c r="RCM9" s="201"/>
      <c r="RCN9" s="201"/>
      <c r="RCO9" s="201"/>
      <c r="RCP9" s="201"/>
      <c r="RCQ9" s="201"/>
      <c r="RCR9" s="201"/>
      <c r="RCS9" s="201"/>
      <c r="RCT9" s="201"/>
      <c r="RCU9" s="201"/>
      <c r="RCV9" s="201"/>
      <c r="RCW9" s="201"/>
      <c r="RCX9" s="201"/>
      <c r="RCY9" s="201"/>
      <c r="RCZ9" s="201"/>
      <c r="RDA9" s="201"/>
      <c r="RDB9" s="201"/>
      <c r="RDC9" s="201"/>
      <c r="RDD9" s="201"/>
      <c r="RDE9" s="201"/>
      <c r="RDF9" s="201"/>
      <c r="RDG9" s="201"/>
      <c r="RDH9" s="201"/>
      <c r="RDI9" s="201"/>
      <c r="RDJ9" s="201"/>
      <c r="RDK9" s="201"/>
      <c r="RDL9" s="201"/>
      <c r="RDM9" s="201"/>
      <c r="RDN9" s="201"/>
      <c r="RDO9" s="201"/>
      <c r="RDP9" s="201"/>
      <c r="RDQ9" s="201"/>
      <c r="RDR9" s="201"/>
      <c r="RDS9" s="201"/>
      <c r="RDT9" s="201"/>
      <c r="RDU9" s="201"/>
      <c r="RDV9" s="201"/>
      <c r="RDW9" s="201"/>
      <c r="RDX9" s="201"/>
      <c r="RDY9" s="201"/>
      <c r="RDZ9" s="201"/>
      <c r="REA9" s="201"/>
      <c r="REB9" s="201"/>
      <c r="REC9" s="201"/>
      <c r="RED9" s="201"/>
      <c r="REE9" s="201"/>
      <c r="REF9" s="201"/>
      <c r="REG9" s="201"/>
      <c r="REH9" s="201"/>
      <c r="REI9" s="201"/>
      <c r="REJ9" s="201"/>
      <c r="REK9" s="201"/>
      <c r="REL9" s="201"/>
      <c r="REM9" s="201"/>
      <c r="REN9" s="201"/>
      <c r="REO9" s="201"/>
      <c r="REP9" s="201"/>
      <c r="REQ9" s="201"/>
      <c r="RER9" s="201"/>
      <c r="RES9" s="201"/>
      <c r="RET9" s="201"/>
      <c r="REU9" s="201"/>
      <c r="REV9" s="201"/>
      <c r="REW9" s="201"/>
      <c r="REX9" s="201"/>
      <c r="REY9" s="201"/>
      <c r="REZ9" s="201"/>
      <c r="RFA9" s="201"/>
      <c r="RFB9" s="201"/>
      <c r="RFC9" s="201"/>
      <c r="RFD9" s="201"/>
      <c r="RFE9" s="201"/>
      <c r="RFF9" s="201"/>
      <c r="RFG9" s="201"/>
      <c r="RFH9" s="201"/>
      <c r="RFI9" s="201"/>
      <c r="RFJ9" s="201"/>
      <c r="RFK9" s="201"/>
      <c r="RFL9" s="201"/>
      <c r="RFM9" s="201"/>
      <c r="RFN9" s="201"/>
      <c r="RFO9" s="201"/>
      <c r="RFP9" s="201"/>
      <c r="RFQ9" s="201"/>
      <c r="RFR9" s="201"/>
      <c r="RFS9" s="201"/>
      <c r="RFT9" s="201"/>
      <c r="RFU9" s="201"/>
      <c r="RFV9" s="201"/>
      <c r="RFW9" s="201"/>
      <c r="RFX9" s="201"/>
      <c r="RFY9" s="201"/>
      <c r="RFZ9" s="201"/>
      <c r="RGA9" s="201"/>
      <c r="RGB9" s="201"/>
      <c r="RGC9" s="201"/>
      <c r="RGD9" s="201"/>
      <c r="RGE9" s="201"/>
      <c r="RGF9" s="201"/>
      <c r="RGG9" s="201"/>
      <c r="RGH9" s="201"/>
      <c r="RGI9" s="201"/>
      <c r="RGJ9" s="201"/>
      <c r="RGK9" s="201"/>
      <c r="RGL9" s="201"/>
      <c r="RGM9" s="201"/>
      <c r="RGN9" s="201"/>
      <c r="RGO9" s="201"/>
      <c r="RGP9" s="201"/>
      <c r="RGQ9" s="201"/>
      <c r="RGR9" s="201"/>
      <c r="RGS9" s="201"/>
      <c r="RGT9" s="201"/>
      <c r="RGU9" s="201"/>
      <c r="RGV9" s="201"/>
      <c r="RGW9" s="201"/>
      <c r="RGX9" s="201"/>
      <c r="RGY9" s="201"/>
      <c r="RGZ9" s="201"/>
      <c r="RHA9" s="201"/>
      <c r="RHB9" s="201"/>
      <c r="RHC9" s="201"/>
      <c r="RHD9" s="201"/>
      <c r="RHE9" s="201"/>
      <c r="RHF9" s="201"/>
      <c r="RHG9" s="201"/>
      <c r="RHH9" s="201"/>
      <c r="RHI9" s="201"/>
      <c r="RHJ9" s="201"/>
      <c r="RHK9" s="201"/>
      <c r="RHL9" s="201"/>
      <c r="RHM9" s="201"/>
      <c r="RHN9" s="201"/>
      <c r="RHO9" s="201"/>
      <c r="RHP9" s="201"/>
      <c r="RHQ9" s="201"/>
      <c r="RHR9" s="201"/>
      <c r="RHS9" s="201"/>
      <c r="RHT9" s="201"/>
      <c r="RHU9" s="201"/>
      <c r="RHV9" s="201"/>
      <c r="RHW9" s="201"/>
      <c r="RHX9" s="201"/>
      <c r="RHY9" s="201"/>
      <c r="RHZ9" s="201"/>
      <c r="RIA9" s="201"/>
      <c r="RIB9" s="201"/>
      <c r="RIC9" s="201"/>
      <c r="RID9" s="201"/>
      <c r="RIE9" s="201"/>
      <c r="RIF9" s="201"/>
      <c r="RIG9" s="201"/>
      <c r="RIH9" s="201"/>
      <c r="RII9" s="201"/>
      <c r="RIJ9" s="201"/>
      <c r="RIK9" s="201"/>
      <c r="RIL9" s="201"/>
      <c r="RIM9" s="201"/>
      <c r="RIN9" s="201"/>
      <c r="RIO9" s="201"/>
      <c r="RIP9" s="201"/>
      <c r="RIQ9" s="201"/>
      <c r="RIR9" s="201"/>
      <c r="RIS9" s="201"/>
      <c r="RIT9" s="201"/>
      <c r="RIU9" s="201"/>
      <c r="RIV9" s="201"/>
      <c r="RIW9" s="201"/>
      <c r="RIX9" s="201"/>
      <c r="RIY9" s="201"/>
      <c r="RIZ9" s="201"/>
      <c r="RJA9" s="201"/>
      <c r="RJB9" s="201"/>
      <c r="RJC9" s="201"/>
      <c r="RJD9" s="201"/>
      <c r="RJE9" s="201"/>
      <c r="RJF9" s="201"/>
      <c r="RJG9" s="201"/>
      <c r="RJH9" s="201"/>
      <c r="RJI9" s="201"/>
      <c r="RJJ9" s="201"/>
      <c r="RJK9" s="201"/>
      <c r="RJL9" s="201"/>
      <c r="RJM9" s="201"/>
      <c r="RJN9" s="201"/>
      <c r="RJO9" s="201"/>
      <c r="RJP9" s="201"/>
      <c r="RJQ9" s="201"/>
      <c r="RJR9" s="201"/>
      <c r="RJS9" s="201"/>
      <c r="RJT9" s="201"/>
      <c r="RJU9" s="201"/>
      <c r="RJV9" s="201"/>
      <c r="RJW9" s="201"/>
      <c r="RJX9" s="201"/>
      <c r="RJY9" s="201"/>
      <c r="RJZ9" s="201"/>
      <c r="RKA9" s="201"/>
      <c r="RKB9" s="201"/>
      <c r="RKC9" s="201"/>
      <c r="RKD9" s="201"/>
      <c r="RKE9" s="201"/>
      <c r="RKF9" s="201"/>
      <c r="RKG9" s="201"/>
      <c r="RKH9" s="201"/>
      <c r="RKI9" s="201"/>
      <c r="RKJ9" s="201"/>
      <c r="RKK9" s="201"/>
      <c r="RKL9" s="201"/>
      <c r="RKM9" s="201"/>
      <c r="RKN9" s="201"/>
      <c r="RKO9" s="201"/>
      <c r="RKP9" s="201"/>
      <c r="RKQ9" s="201"/>
      <c r="RKR9" s="201"/>
      <c r="RKS9" s="201"/>
      <c r="RKT9" s="201"/>
      <c r="RKU9" s="201"/>
      <c r="RKV9" s="201"/>
      <c r="RKW9" s="201"/>
      <c r="RKX9" s="201"/>
      <c r="RKY9" s="201"/>
      <c r="RKZ9" s="201"/>
      <c r="RLA9" s="201"/>
      <c r="RLB9" s="201"/>
      <c r="RLC9" s="201"/>
      <c r="RLD9" s="201"/>
      <c r="RLE9" s="201"/>
      <c r="RLF9" s="201"/>
      <c r="RLG9" s="201"/>
      <c r="RLH9" s="201"/>
      <c r="RLI9" s="201"/>
      <c r="RLJ9" s="201"/>
      <c r="RLK9" s="201"/>
      <c r="RLL9" s="201"/>
      <c r="RLM9" s="201"/>
      <c r="RLN9" s="201"/>
      <c r="RLO9" s="201"/>
      <c r="RLP9" s="201"/>
      <c r="RLQ9" s="201"/>
      <c r="RLR9" s="201"/>
      <c r="RLS9" s="201"/>
      <c r="RLT9" s="201"/>
      <c r="RLU9" s="201"/>
      <c r="RLV9" s="201"/>
      <c r="RLW9" s="201"/>
      <c r="RLX9" s="201"/>
      <c r="RLY9" s="201"/>
      <c r="RLZ9" s="201"/>
      <c r="RMA9" s="201"/>
      <c r="RMB9" s="201"/>
      <c r="RMC9" s="201"/>
      <c r="RMD9" s="201"/>
      <c r="RME9" s="201"/>
      <c r="RMF9" s="201"/>
      <c r="RMG9" s="201"/>
      <c r="RMH9" s="201"/>
      <c r="RMI9" s="201"/>
      <c r="RMJ9" s="201"/>
      <c r="RMK9" s="201"/>
      <c r="RML9" s="201"/>
      <c r="RMM9" s="201"/>
      <c r="RMN9" s="201"/>
      <c r="RMO9" s="201"/>
      <c r="RMP9" s="201"/>
      <c r="RMQ9" s="201"/>
      <c r="RMR9" s="201"/>
      <c r="RMS9" s="201"/>
      <c r="RMT9" s="201"/>
      <c r="RMU9" s="201"/>
      <c r="RMV9" s="201"/>
      <c r="RMW9" s="201"/>
      <c r="RMX9" s="201"/>
      <c r="RMY9" s="201"/>
      <c r="RMZ9" s="201"/>
      <c r="RNA9" s="201"/>
      <c r="RNB9" s="201"/>
      <c r="RNC9" s="201"/>
      <c r="RND9" s="201"/>
      <c r="RNE9" s="201"/>
      <c r="RNF9" s="201"/>
      <c r="RNG9" s="201"/>
      <c r="RNH9" s="201"/>
      <c r="RNI9" s="201"/>
      <c r="RNJ9" s="201"/>
      <c r="RNK9" s="201"/>
      <c r="RNL9" s="201"/>
      <c r="RNM9" s="201"/>
      <c r="RNN9" s="201"/>
      <c r="RNO9" s="201"/>
      <c r="RNP9" s="201"/>
      <c r="RNQ9" s="201"/>
      <c r="RNR9" s="201"/>
      <c r="RNS9" s="201"/>
      <c r="RNT9" s="201"/>
      <c r="RNU9" s="201"/>
      <c r="RNV9" s="201"/>
      <c r="RNW9" s="201"/>
      <c r="RNX9" s="201"/>
      <c r="RNY9" s="201"/>
      <c r="RNZ9" s="201"/>
      <c r="ROA9" s="201"/>
      <c r="ROB9" s="201"/>
      <c r="ROC9" s="201"/>
      <c r="ROD9" s="201"/>
      <c r="ROE9" s="201"/>
      <c r="ROF9" s="201"/>
      <c r="ROG9" s="201"/>
      <c r="ROH9" s="201"/>
      <c r="ROI9" s="201"/>
      <c r="ROJ9" s="201"/>
      <c r="ROK9" s="201"/>
      <c r="ROL9" s="201"/>
      <c r="ROM9" s="201"/>
      <c r="RON9" s="201"/>
      <c r="ROO9" s="201"/>
      <c r="ROP9" s="201"/>
      <c r="ROQ9" s="201"/>
      <c r="ROR9" s="201"/>
      <c r="ROS9" s="201"/>
      <c r="ROT9" s="201"/>
      <c r="ROU9" s="201"/>
      <c r="ROV9" s="201"/>
      <c r="ROW9" s="201"/>
      <c r="ROX9" s="201"/>
      <c r="ROY9" s="201"/>
      <c r="ROZ9" s="201"/>
      <c r="RPA9" s="201"/>
      <c r="RPB9" s="201"/>
      <c r="RPC9" s="201"/>
      <c r="RPD9" s="201"/>
      <c r="RPE9" s="201"/>
      <c r="RPF9" s="201"/>
      <c r="RPG9" s="201"/>
      <c r="RPH9" s="201"/>
      <c r="RPI9" s="201"/>
      <c r="RPJ9" s="201"/>
      <c r="RPK9" s="201"/>
      <c r="RPL9" s="201"/>
      <c r="RPM9" s="201"/>
      <c r="RPN9" s="201"/>
      <c r="RPO9" s="201"/>
      <c r="RPP9" s="201"/>
      <c r="RPQ9" s="201"/>
      <c r="RPR9" s="201"/>
      <c r="RPS9" s="201"/>
      <c r="RPT9" s="201"/>
      <c r="RPU9" s="201"/>
      <c r="RPV9" s="201"/>
      <c r="RPW9" s="201"/>
      <c r="RPX9" s="201"/>
      <c r="RPY9" s="201"/>
      <c r="RPZ9" s="201"/>
      <c r="RQA9" s="201"/>
      <c r="RQB9" s="201"/>
      <c r="RQC9" s="201"/>
      <c r="RQD9" s="201"/>
      <c r="RQE9" s="201"/>
      <c r="RQF9" s="201"/>
      <c r="RQG9" s="201"/>
      <c r="RQH9" s="201"/>
      <c r="RQI9" s="201"/>
      <c r="RQJ9" s="201"/>
      <c r="RQK9" s="201"/>
      <c r="RQL9" s="201"/>
      <c r="RQM9" s="201"/>
      <c r="RQN9" s="201"/>
      <c r="RQO9" s="201"/>
      <c r="RQP9" s="201"/>
      <c r="RQQ9" s="201"/>
      <c r="RQR9" s="201"/>
      <c r="RQS9" s="201"/>
      <c r="RQT9" s="201"/>
      <c r="RQU9" s="201"/>
      <c r="RQV9" s="201"/>
      <c r="RQW9" s="201"/>
      <c r="RQX9" s="201"/>
      <c r="RQY9" s="201"/>
      <c r="RQZ9" s="201"/>
      <c r="RRA9" s="201"/>
      <c r="RRB9" s="201"/>
      <c r="RRC9" s="201"/>
      <c r="RRD9" s="201"/>
      <c r="RRE9" s="201"/>
      <c r="RRF9" s="201"/>
      <c r="RRG9" s="201"/>
      <c r="RRH9" s="201"/>
      <c r="RRI9" s="201"/>
      <c r="RRJ9" s="201"/>
      <c r="RRK9" s="201"/>
      <c r="RRL9" s="201"/>
      <c r="RRM9" s="201"/>
      <c r="RRN9" s="201"/>
      <c r="RRO9" s="201"/>
      <c r="RRP9" s="201"/>
      <c r="RRQ9" s="201"/>
      <c r="RRR9" s="201"/>
      <c r="RRS9" s="201"/>
      <c r="RRT9" s="201"/>
      <c r="RRU9" s="201"/>
      <c r="RRV9" s="201"/>
      <c r="RRW9" s="201"/>
      <c r="RRX9" s="201"/>
      <c r="RRY9" s="201"/>
      <c r="RRZ9" s="201"/>
      <c r="RSA9" s="201"/>
      <c r="RSB9" s="201"/>
      <c r="RSC9" s="201"/>
      <c r="RSD9" s="201"/>
      <c r="RSE9" s="201"/>
      <c r="RSF9" s="201"/>
      <c r="RSG9" s="201"/>
      <c r="RSH9" s="201"/>
      <c r="RSI9" s="201"/>
      <c r="RSJ9" s="201"/>
      <c r="RSK9" s="201"/>
      <c r="RSL9" s="201"/>
      <c r="RSM9" s="201"/>
      <c r="RSN9" s="201"/>
      <c r="RSO9" s="201"/>
      <c r="RSP9" s="201"/>
      <c r="RSQ9" s="201"/>
      <c r="RSR9" s="201"/>
      <c r="RSS9" s="201"/>
      <c r="RST9" s="201"/>
      <c r="RSU9" s="201"/>
      <c r="RSV9" s="201"/>
      <c r="RSW9" s="201"/>
      <c r="RSX9" s="201"/>
      <c r="RSY9" s="201"/>
      <c r="RSZ9" s="201"/>
      <c r="RTA9" s="201"/>
      <c r="RTB9" s="201"/>
      <c r="RTC9" s="201"/>
      <c r="RTD9" s="201"/>
      <c r="RTE9" s="201"/>
      <c r="RTF9" s="201"/>
      <c r="RTG9" s="201"/>
      <c r="RTH9" s="201"/>
      <c r="RTI9" s="201"/>
      <c r="RTJ9" s="201"/>
      <c r="RTK9" s="201"/>
      <c r="RTL9" s="201"/>
      <c r="RTM9" s="201"/>
      <c r="RTN9" s="201"/>
      <c r="RTO9" s="201"/>
      <c r="RTP9" s="201"/>
      <c r="RTQ9" s="201"/>
      <c r="RTR9" s="201"/>
      <c r="RTS9" s="201"/>
      <c r="RTT9" s="201"/>
      <c r="RTU9" s="201"/>
      <c r="RTV9" s="201"/>
      <c r="RTW9" s="201"/>
      <c r="RTX9" s="201"/>
      <c r="RTY9" s="201"/>
      <c r="RTZ9" s="201"/>
      <c r="RUA9" s="201"/>
      <c r="RUB9" s="201"/>
      <c r="RUC9" s="201"/>
      <c r="RUD9" s="201"/>
      <c r="RUE9" s="201"/>
      <c r="RUF9" s="201"/>
      <c r="RUG9" s="201"/>
      <c r="RUH9" s="201"/>
      <c r="RUI9" s="201"/>
      <c r="RUJ9" s="201"/>
      <c r="RUK9" s="201"/>
      <c r="RUL9" s="201"/>
      <c r="RUM9" s="201"/>
      <c r="RUN9" s="201"/>
      <c r="RUO9" s="201"/>
      <c r="RUP9" s="201"/>
      <c r="RUQ9" s="201"/>
      <c r="RUR9" s="201"/>
      <c r="RUS9" s="201"/>
      <c r="RUT9" s="201"/>
      <c r="RUU9" s="201"/>
      <c r="RUV9" s="201"/>
      <c r="RUW9" s="201"/>
      <c r="RUX9" s="201"/>
      <c r="RUY9" s="201"/>
      <c r="RUZ9" s="201"/>
      <c r="RVA9" s="201"/>
      <c r="RVB9" s="201"/>
      <c r="RVC9" s="201"/>
      <c r="RVD9" s="201"/>
      <c r="RVE9" s="201"/>
      <c r="RVF9" s="201"/>
      <c r="RVG9" s="201"/>
      <c r="RVH9" s="201"/>
      <c r="RVI9" s="201"/>
      <c r="RVJ9" s="201"/>
      <c r="RVK9" s="201"/>
      <c r="RVL9" s="201"/>
      <c r="RVM9" s="201"/>
      <c r="RVN9" s="201"/>
      <c r="RVO9" s="201"/>
      <c r="RVP9" s="201"/>
      <c r="RVQ9" s="201"/>
      <c r="RVR9" s="201"/>
      <c r="RVS9" s="201"/>
      <c r="RVT9" s="201"/>
      <c r="RVU9" s="201"/>
      <c r="RVV9" s="201"/>
      <c r="RVW9" s="201"/>
      <c r="RVX9" s="201"/>
      <c r="RVY9" s="201"/>
      <c r="RVZ9" s="201"/>
      <c r="RWA9" s="201"/>
      <c r="RWB9" s="201"/>
      <c r="RWC9" s="201"/>
      <c r="RWD9" s="201"/>
      <c r="RWE9" s="201"/>
      <c r="RWF9" s="201"/>
      <c r="RWG9" s="201"/>
      <c r="RWH9" s="201"/>
      <c r="RWI9" s="201"/>
      <c r="RWJ9" s="201"/>
      <c r="RWK9" s="201"/>
      <c r="RWL9" s="201"/>
      <c r="RWM9" s="201"/>
      <c r="RWN9" s="201"/>
      <c r="RWO9" s="201"/>
      <c r="RWP9" s="201"/>
      <c r="RWQ9" s="201"/>
      <c r="RWR9" s="201"/>
      <c r="RWS9" s="201"/>
      <c r="RWT9" s="201"/>
      <c r="RWU9" s="201"/>
      <c r="RWV9" s="201"/>
      <c r="RWW9" s="201"/>
      <c r="RWX9" s="201"/>
      <c r="RWY9" s="201"/>
      <c r="RWZ9" s="201"/>
      <c r="RXA9" s="201"/>
      <c r="RXB9" s="201"/>
      <c r="RXC9" s="201"/>
      <c r="RXD9" s="201"/>
      <c r="RXE9" s="201"/>
      <c r="RXF9" s="201"/>
      <c r="RXG9" s="201"/>
      <c r="RXH9" s="201"/>
      <c r="RXI9" s="201"/>
      <c r="RXJ9" s="201"/>
      <c r="RXK9" s="201"/>
      <c r="RXL9" s="201"/>
      <c r="RXM9" s="201"/>
      <c r="RXN9" s="201"/>
      <c r="RXO9" s="201"/>
      <c r="RXP9" s="201"/>
      <c r="RXQ9" s="201"/>
      <c r="RXR9" s="201"/>
      <c r="RXS9" s="201"/>
      <c r="RXT9" s="201"/>
      <c r="RXU9" s="201"/>
      <c r="RXV9" s="201"/>
      <c r="RXW9" s="201"/>
      <c r="RXX9" s="201"/>
      <c r="RXY9" s="201"/>
      <c r="RXZ9" s="201"/>
      <c r="RYA9" s="201"/>
      <c r="RYB9" s="201"/>
      <c r="RYC9" s="201"/>
      <c r="RYD9" s="201"/>
      <c r="RYE9" s="201"/>
      <c r="RYF9" s="201"/>
      <c r="RYG9" s="201"/>
      <c r="RYH9" s="201"/>
      <c r="RYI9" s="201"/>
      <c r="RYJ9" s="201"/>
      <c r="RYK9" s="201"/>
      <c r="RYL9" s="201"/>
      <c r="RYM9" s="201"/>
      <c r="RYN9" s="201"/>
      <c r="RYO9" s="201"/>
      <c r="RYP9" s="201"/>
      <c r="RYQ9" s="201"/>
      <c r="RYR9" s="201"/>
      <c r="RYS9" s="201"/>
      <c r="RYT9" s="201"/>
      <c r="RYU9" s="201"/>
      <c r="RYV9" s="201"/>
      <c r="RYW9" s="201"/>
      <c r="RYX9" s="201"/>
      <c r="RYY9" s="201"/>
      <c r="RYZ9" s="201"/>
      <c r="RZA9" s="201"/>
      <c r="RZB9" s="201"/>
      <c r="RZC9" s="201"/>
      <c r="RZD9" s="201"/>
      <c r="RZE9" s="201"/>
      <c r="RZF9" s="201"/>
      <c r="RZG9" s="201"/>
      <c r="RZH9" s="201"/>
      <c r="RZI9" s="201"/>
      <c r="RZJ9" s="201"/>
      <c r="RZK9" s="201"/>
      <c r="RZL9" s="201"/>
      <c r="RZM9" s="201"/>
      <c r="RZN9" s="201"/>
      <c r="RZO9" s="201"/>
      <c r="RZP9" s="201"/>
      <c r="RZQ9" s="201"/>
      <c r="RZR9" s="201"/>
      <c r="RZS9" s="201"/>
      <c r="RZT9" s="201"/>
      <c r="RZU9" s="201"/>
      <c r="RZV9" s="201"/>
      <c r="RZW9" s="201"/>
      <c r="RZX9" s="201"/>
      <c r="RZY9" s="201"/>
      <c r="RZZ9" s="201"/>
      <c r="SAA9" s="201"/>
      <c r="SAB9" s="201"/>
      <c r="SAC9" s="201"/>
      <c r="SAD9" s="201"/>
      <c r="SAE9" s="201"/>
      <c r="SAF9" s="201"/>
      <c r="SAG9" s="201"/>
      <c r="SAH9" s="201"/>
      <c r="SAI9" s="201"/>
      <c r="SAJ9" s="201"/>
      <c r="SAK9" s="201"/>
      <c r="SAL9" s="201"/>
      <c r="SAM9" s="201"/>
      <c r="SAN9" s="201"/>
      <c r="SAO9" s="201"/>
      <c r="SAP9" s="201"/>
      <c r="SAQ9" s="201"/>
      <c r="SAR9" s="201"/>
      <c r="SAS9" s="201"/>
      <c r="SAT9" s="201"/>
      <c r="SAU9" s="201"/>
      <c r="SAV9" s="201"/>
      <c r="SAW9" s="201"/>
      <c r="SAX9" s="201"/>
      <c r="SAY9" s="201"/>
      <c r="SAZ9" s="201"/>
      <c r="SBA9" s="201"/>
      <c r="SBB9" s="201"/>
      <c r="SBC9" s="201"/>
      <c r="SBD9" s="201"/>
      <c r="SBE9" s="201"/>
      <c r="SBF9" s="201"/>
      <c r="SBG9" s="201"/>
      <c r="SBH9" s="201"/>
      <c r="SBI9" s="201"/>
      <c r="SBJ9" s="201"/>
      <c r="SBK9" s="201"/>
      <c r="SBL9" s="201"/>
      <c r="SBM9" s="201"/>
      <c r="SBN9" s="201"/>
      <c r="SBO9" s="201"/>
      <c r="SBP9" s="201"/>
      <c r="SBQ9" s="201"/>
      <c r="SBR9" s="201"/>
      <c r="SBS9" s="201"/>
      <c r="SBT9" s="201"/>
      <c r="SBU9" s="201"/>
      <c r="SBV9" s="201"/>
      <c r="SBW9" s="201"/>
      <c r="SBX9" s="201"/>
      <c r="SBY9" s="201"/>
      <c r="SBZ9" s="201"/>
      <c r="SCA9" s="201"/>
      <c r="SCB9" s="201"/>
      <c r="SCC9" s="201"/>
      <c r="SCD9" s="201"/>
      <c r="SCE9" s="201"/>
      <c r="SCF9" s="201"/>
      <c r="SCG9" s="201"/>
      <c r="SCH9" s="201"/>
      <c r="SCI9" s="201"/>
      <c r="SCJ9" s="201"/>
      <c r="SCK9" s="201"/>
      <c r="SCL9" s="201"/>
      <c r="SCM9" s="201"/>
      <c r="SCN9" s="201"/>
      <c r="SCO9" s="201"/>
      <c r="SCP9" s="201"/>
      <c r="SCQ9" s="201"/>
      <c r="SCR9" s="201"/>
      <c r="SCS9" s="201"/>
      <c r="SCT9" s="201"/>
      <c r="SCU9" s="201"/>
      <c r="SCV9" s="201"/>
      <c r="SCW9" s="201"/>
      <c r="SCX9" s="201"/>
      <c r="SCY9" s="201"/>
      <c r="SCZ9" s="201"/>
      <c r="SDA9" s="201"/>
      <c r="SDB9" s="201"/>
      <c r="SDC9" s="201"/>
      <c r="SDD9" s="201"/>
      <c r="SDE9" s="201"/>
      <c r="SDF9" s="201"/>
      <c r="SDG9" s="201"/>
      <c r="SDH9" s="201"/>
      <c r="SDI9" s="201"/>
      <c r="SDJ9" s="201"/>
      <c r="SDK9" s="201"/>
      <c r="SDL9" s="201"/>
      <c r="SDM9" s="201"/>
      <c r="SDN9" s="201"/>
      <c r="SDO9" s="201"/>
      <c r="SDP9" s="201"/>
      <c r="SDQ9" s="201"/>
      <c r="SDR9" s="201"/>
      <c r="SDS9" s="201"/>
      <c r="SDT9" s="201"/>
      <c r="SDU9" s="201"/>
      <c r="SDV9" s="201"/>
      <c r="SDW9" s="201"/>
      <c r="SDX9" s="201"/>
      <c r="SDY9" s="201"/>
      <c r="SDZ9" s="201"/>
      <c r="SEA9" s="201"/>
      <c r="SEB9" s="201"/>
      <c r="SEC9" s="201"/>
      <c r="SED9" s="201"/>
      <c r="SEE9" s="201"/>
      <c r="SEF9" s="201"/>
      <c r="SEG9" s="201"/>
      <c r="SEH9" s="201"/>
      <c r="SEI9" s="201"/>
      <c r="SEJ9" s="201"/>
      <c r="SEK9" s="201"/>
      <c r="SEL9" s="201"/>
      <c r="SEM9" s="201"/>
      <c r="SEN9" s="201"/>
      <c r="SEO9" s="201"/>
      <c r="SEP9" s="201"/>
      <c r="SEQ9" s="201"/>
      <c r="SER9" s="201"/>
      <c r="SES9" s="201"/>
      <c r="SET9" s="201"/>
      <c r="SEU9" s="201"/>
      <c r="SEV9" s="201"/>
      <c r="SEW9" s="201"/>
      <c r="SEX9" s="201"/>
      <c r="SEY9" s="201"/>
      <c r="SEZ9" s="201"/>
      <c r="SFA9" s="201"/>
      <c r="SFB9" s="201"/>
      <c r="SFC9" s="201"/>
      <c r="SFD9" s="201"/>
      <c r="SFE9" s="201"/>
      <c r="SFF9" s="201"/>
      <c r="SFG9" s="201"/>
      <c r="SFH9" s="201"/>
      <c r="SFI9" s="201"/>
      <c r="SFJ9" s="201"/>
      <c r="SFK9" s="201"/>
      <c r="SFL9" s="201"/>
      <c r="SFM9" s="201"/>
      <c r="SFN9" s="201"/>
      <c r="SFO9" s="201"/>
      <c r="SFP9" s="201"/>
      <c r="SFQ9" s="201"/>
      <c r="SFR9" s="201"/>
      <c r="SFS9" s="201"/>
      <c r="SFT9" s="201"/>
      <c r="SFU9" s="201"/>
      <c r="SFV9" s="201"/>
      <c r="SFW9" s="201"/>
      <c r="SFX9" s="201"/>
      <c r="SFY9" s="201"/>
      <c r="SFZ9" s="201"/>
      <c r="SGA9" s="201"/>
      <c r="SGB9" s="201"/>
      <c r="SGC9" s="201"/>
      <c r="SGD9" s="201"/>
      <c r="SGE9" s="201"/>
      <c r="SGF9" s="201"/>
      <c r="SGG9" s="201"/>
      <c r="SGH9" s="201"/>
      <c r="SGI9" s="201"/>
      <c r="SGJ9" s="201"/>
      <c r="SGK9" s="201"/>
      <c r="SGL9" s="201"/>
      <c r="SGM9" s="201"/>
      <c r="SGN9" s="201"/>
      <c r="SGO9" s="201"/>
      <c r="SGP9" s="201"/>
      <c r="SGQ9" s="201"/>
      <c r="SGR9" s="201"/>
      <c r="SGS9" s="201"/>
      <c r="SGT9" s="201"/>
      <c r="SGU9" s="201"/>
      <c r="SGV9" s="201"/>
      <c r="SGW9" s="201"/>
      <c r="SGX9" s="201"/>
      <c r="SGY9" s="201"/>
      <c r="SGZ9" s="201"/>
      <c r="SHA9" s="201"/>
      <c r="SHB9" s="201"/>
      <c r="SHC9" s="201"/>
      <c r="SHD9" s="201"/>
      <c r="SHE9" s="201"/>
      <c r="SHF9" s="201"/>
      <c r="SHG9" s="201"/>
      <c r="SHH9" s="201"/>
      <c r="SHI9" s="201"/>
      <c r="SHJ9" s="201"/>
      <c r="SHK9" s="201"/>
      <c r="SHL9" s="201"/>
      <c r="SHM9" s="201"/>
      <c r="SHN9" s="201"/>
      <c r="SHO9" s="201"/>
      <c r="SHP9" s="201"/>
      <c r="SHQ9" s="201"/>
      <c r="SHR9" s="201"/>
      <c r="SHS9" s="201"/>
      <c r="SHT9" s="201"/>
      <c r="SHU9" s="201"/>
      <c r="SHV9" s="201"/>
      <c r="SHW9" s="201"/>
      <c r="SHX9" s="201"/>
      <c r="SHY9" s="201"/>
      <c r="SHZ9" s="201"/>
      <c r="SIA9" s="201"/>
      <c r="SIB9" s="201"/>
      <c r="SIC9" s="201"/>
      <c r="SID9" s="201"/>
      <c r="SIE9" s="201"/>
      <c r="SIF9" s="201"/>
      <c r="SIG9" s="201"/>
      <c r="SIH9" s="201"/>
      <c r="SII9" s="201"/>
      <c r="SIJ9" s="201"/>
      <c r="SIK9" s="201"/>
      <c r="SIL9" s="201"/>
      <c r="SIM9" s="201"/>
      <c r="SIN9" s="201"/>
      <c r="SIO9" s="201"/>
      <c r="SIP9" s="201"/>
      <c r="SIQ9" s="201"/>
      <c r="SIR9" s="201"/>
      <c r="SIS9" s="201"/>
      <c r="SIT9" s="201"/>
      <c r="SIU9" s="201"/>
      <c r="SIV9" s="201"/>
      <c r="SIW9" s="201"/>
      <c r="SIX9" s="201"/>
      <c r="SIY9" s="201"/>
      <c r="SIZ9" s="201"/>
      <c r="SJA9" s="201"/>
      <c r="SJB9" s="201"/>
      <c r="SJC9" s="201"/>
      <c r="SJD9" s="201"/>
      <c r="SJE9" s="201"/>
      <c r="SJF9" s="201"/>
      <c r="SJG9" s="201"/>
      <c r="SJH9" s="201"/>
      <c r="SJI9" s="201"/>
      <c r="SJJ9" s="201"/>
      <c r="SJK9" s="201"/>
      <c r="SJL9" s="201"/>
      <c r="SJM9" s="201"/>
      <c r="SJN9" s="201"/>
      <c r="SJO9" s="201"/>
      <c r="SJP9" s="201"/>
      <c r="SJQ9" s="201"/>
      <c r="SJR9" s="201"/>
      <c r="SJS9" s="201"/>
      <c r="SJT9" s="201"/>
      <c r="SJU9" s="201"/>
      <c r="SJV9" s="201"/>
      <c r="SJW9" s="201"/>
      <c r="SJX9" s="201"/>
      <c r="SJY9" s="201"/>
      <c r="SJZ9" s="201"/>
      <c r="SKA9" s="201"/>
      <c r="SKB9" s="201"/>
      <c r="SKC9" s="201"/>
      <c r="SKD9" s="201"/>
      <c r="SKE9" s="201"/>
      <c r="SKF9" s="201"/>
      <c r="SKG9" s="201"/>
      <c r="SKH9" s="201"/>
      <c r="SKI9" s="201"/>
      <c r="SKJ9" s="201"/>
      <c r="SKK9" s="201"/>
      <c r="SKL9" s="201"/>
      <c r="SKM9" s="201"/>
      <c r="SKN9" s="201"/>
      <c r="SKO9" s="201"/>
      <c r="SKP9" s="201"/>
      <c r="SKQ9" s="201"/>
      <c r="SKR9" s="201"/>
      <c r="SKS9" s="201"/>
      <c r="SKT9" s="201"/>
      <c r="SKU9" s="201"/>
      <c r="SKV9" s="201"/>
      <c r="SKW9" s="201"/>
      <c r="SKX9" s="201"/>
      <c r="SKY9" s="201"/>
      <c r="SKZ9" s="201"/>
      <c r="SLA9" s="201"/>
      <c r="SLB9" s="201"/>
      <c r="SLC9" s="201"/>
      <c r="SLD9" s="201"/>
      <c r="SLE9" s="201"/>
      <c r="SLF9" s="201"/>
      <c r="SLG9" s="201"/>
      <c r="SLH9" s="201"/>
      <c r="SLI9" s="201"/>
      <c r="SLJ9" s="201"/>
      <c r="SLK9" s="201"/>
      <c r="SLL9" s="201"/>
      <c r="SLM9" s="201"/>
      <c r="SLN9" s="201"/>
      <c r="SLO9" s="201"/>
      <c r="SLP9" s="201"/>
      <c r="SLQ9" s="201"/>
      <c r="SLR9" s="201"/>
      <c r="SLS9" s="201"/>
      <c r="SLT9" s="201"/>
      <c r="SLU9" s="201"/>
      <c r="SLV9" s="201"/>
      <c r="SLW9" s="201"/>
      <c r="SLX9" s="201"/>
      <c r="SLY9" s="201"/>
      <c r="SLZ9" s="201"/>
      <c r="SMA9" s="201"/>
      <c r="SMB9" s="201"/>
      <c r="SMC9" s="201"/>
      <c r="SMD9" s="201"/>
      <c r="SME9" s="201"/>
      <c r="SMF9" s="201"/>
      <c r="SMG9" s="201"/>
      <c r="SMH9" s="201"/>
      <c r="SMI9" s="201"/>
      <c r="SMJ9" s="201"/>
      <c r="SMK9" s="201"/>
      <c r="SML9" s="201"/>
      <c r="SMM9" s="201"/>
      <c r="SMN9" s="201"/>
      <c r="SMO9" s="201"/>
      <c r="SMP9" s="201"/>
      <c r="SMQ9" s="201"/>
      <c r="SMR9" s="201"/>
      <c r="SMS9" s="201"/>
      <c r="SMT9" s="201"/>
      <c r="SMU9" s="201"/>
      <c r="SMV9" s="201"/>
      <c r="SMW9" s="201"/>
      <c r="SMX9" s="201"/>
      <c r="SMY9" s="201"/>
      <c r="SMZ9" s="201"/>
      <c r="SNA9" s="201"/>
      <c r="SNB9" s="201"/>
      <c r="SNC9" s="201"/>
      <c r="SND9" s="201"/>
      <c r="SNE9" s="201"/>
      <c r="SNF9" s="201"/>
      <c r="SNG9" s="201"/>
      <c r="SNH9" s="201"/>
      <c r="SNI9" s="201"/>
      <c r="SNJ9" s="201"/>
      <c r="SNK9" s="201"/>
      <c r="SNL9" s="201"/>
      <c r="SNM9" s="201"/>
      <c r="SNN9" s="201"/>
      <c r="SNO9" s="201"/>
      <c r="SNP9" s="201"/>
      <c r="SNQ9" s="201"/>
      <c r="SNR9" s="201"/>
      <c r="SNS9" s="201"/>
      <c r="SNT9" s="201"/>
      <c r="SNU9" s="201"/>
      <c r="SNV9" s="201"/>
      <c r="SNW9" s="201"/>
      <c r="SNX9" s="201"/>
      <c r="SNY9" s="201"/>
      <c r="SNZ9" s="201"/>
      <c r="SOA9" s="201"/>
      <c r="SOB9" s="201"/>
      <c r="SOC9" s="201"/>
      <c r="SOD9" s="201"/>
      <c r="SOE9" s="201"/>
      <c r="SOF9" s="201"/>
      <c r="SOG9" s="201"/>
      <c r="SOH9" s="201"/>
      <c r="SOI9" s="201"/>
      <c r="SOJ9" s="201"/>
      <c r="SOK9" s="201"/>
      <c r="SOL9" s="201"/>
      <c r="SOM9" s="201"/>
      <c r="SON9" s="201"/>
      <c r="SOO9" s="201"/>
      <c r="SOP9" s="201"/>
      <c r="SOQ9" s="201"/>
      <c r="SOR9" s="201"/>
      <c r="SOS9" s="201"/>
      <c r="SOT9" s="201"/>
      <c r="SOU9" s="201"/>
      <c r="SOV9" s="201"/>
      <c r="SOW9" s="201"/>
      <c r="SOX9" s="201"/>
      <c r="SOY9" s="201"/>
      <c r="SOZ9" s="201"/>
      <c r="SPA9" s="201"/>
      <c r="SPB9" s="201"/>
      <c r="SPC9" s="201"/>
      <c r="SPD9" s="201"/>
      <c r="SPE9" s="201"/>
      <c r="SPF9" s="201"/>
      <c r="SPG9" s="201"/>
      <c r="SPH9" s="201"/>
      <c r="SPI9" s="201"/>
      <c r="SPJ9" s="201"/>
      <c r="SPK9" s="201"/>
      <c r="SPL9" s="201"/>
      <c r="SPM9" s="201"/>
      <c r="SPN9" s="201"/>
      <c r="SPO9" s="201"/>
      <c r="SPP9" s="201"/>
      <c r="SPQ9" s="201"/>
      <c r="SPR9" s="201"/>
      <c r="SPS9" s="201"/>
      <c r="SPT9" s="201"/>
      <c r="SPU9" s="201"/>
      <c r="SPV9" s="201"/>
      <c r="SPW9" s="201"/>
      <c r="SPX9" s="201"/>
      <c r="SPY9" s="201"/>
      <c r="SPZ9" s="201"/>
      <c r="SQA9" s="201"/>
      <c r="SQB9" s="201"/>
      <c r="SQC9" s="201"/>
      <c r="SQD9" s="201"/>
      <c r="SQE9" s="201"/>
      <c r="SQF9" s="201"/>
      <c r="SQG9" s="201"/>
      <c r="SQH9" s="201"/>
      <c r="SQI9" s="201"/>
      <c r="SQJ9" s="201"/>
      <c r="SQK9" s="201"/>
      <c r="SQL9" s="201"/>
      <c r="SQM9" s="201"/>
      <c r="SQN9" s="201"/>
      <c r="SQO9" s="201"/>
      <c r="SQP9" s="201"/>
      <c r="SQQ9" s="201"/>
      <c r="SQR9" s="201"/>
      <c r="SQS9" s="201"/>
      <c r="SQT9" s="201"/>
      <c r="SQU9" s="201"/>
      <c r="SQV9" s="201"/>
      <c r="SQW9" s="201"/>
      <c r="SQX9" s="201"/>
      <c r="SQY9" s="201"/>
      <c r="SQZ9" s="201"/>
      <c r="SRA9" s="201"/>
      <c r="SRB9" s="201"/>
      <c r="SRC9" s="201"/>
      <c r="SRD9" s="201"/>
      <c r="SRE9" s="201"/>
      <c r="SRF9" s="201"/>
      <c r="SRG9" s="201"/>
      <c r="SRH9" s="201"/>
      <c r="SRI9" s="201"/>
      <c r="SRJ9" s="201"/>
      <c r="SRK9" s="201"/>
      <c r="SRL9" s="201"/>
      <c r="SRM9" s="201"/>
      <c r="SRN9" s="201"/>
      <c r="SRO9" s="201"/>
      <c r="SRP9" s="201"/>
      <c r="SRQ9" s="201"/>
      <c r="SRR9" s="201"/>
      <c r="SRS9" s="201"/>
      <c r="SRT9" s="201"/>
      <c r="SRU9" s="201"/>
      <c r="SRV9" s="201"/>
      <c r="SRW9" s="201"/>
      <c r="SRX9" s="201"/>
      <c r="SRY9" s="201"/>
      <c r="SRZ9" s="201"/>
      <c r="SSA9" s="201"/>
      <c r="SSB9" s="201"/>
      <c r="SSC9" s="201"/>
      <c r="SSD9" s="201"/>
      <c r="SSE9" s="201"/>
      <c r="SSF9" s="201"/>
      <c r="SSG9" s="201"/>
      <c r="SSH9" s="201"/>
      <c r="SSI9" s="201"/>
      <c r="SSJ9" s="201"/>
      <c r="SSK9" s="201"/>
      <c r="SSL9" s="201"/>
      <c r="SSM9" s="201"/>
      <c r="SSN9" s="201"/>
      <c r="SSO9" s="201"/>
      <c r="SSP9" s="201"/>
      <c r="SSQ9" s="201"/>
      <c r="SSR9" s="201"/>
      <c r="SSS9" s="201"/>
      <c r="SST9" s="201"/>
      <c r="SSU9" s="201"/>
      <c r="SSV9" s="201"/>
      <c r="SSW9" s="201"/>
      <c r="SSX9" s="201"/>
      <c r="SSY9" s="201"/>
      <c r="SSZ9" s="201"/>
      <c r="STA9" s="201"/>
      <c r="STB9" s="201"/>
      <c r="STC9" s="201"/>
      <c r="STD9" s="201"/>
      <c r="STE9" s="201"/>
      <c r="STF9" s="201"/>
      <c r="STG9" s="201"/>
      <c r="STH9" s="201"/>
      <c r="STI9" s="201"/>
      <c r="STJ9" s="201"/>
      <c r="STK9" s="201"/>
      <c r="STL9" s="201"/>
      <c r="STM9" s="201"/>
      <c r="STN9" s="201"/>
      <c r="STO9" s="201"/>
      <c r="STP9" s="201"/>
      <c r="STQ9" s="201"/>
      <c r="STR9" s="201"/>
      <c r="STS9" s="201"/>
      <c r="STT9" s="201"/>
      <c r="STU9" s="201"/>
      <c r="STV9" s="201"/>
      <c r="STW9" s="201"/>
      <c r="STX9" s="201"/>
      <c r="STY9" s="201"/>
      <c r="STZ9" s="201"/>
      <c r="SUA9" s="201"/>
      <c r="SUB9" s="201"/>
      <c r="SUC9" s="201"/>
      <c r="SUD9" s="201"/>
      <c r="SUE9" s="201"/>
      <c r="SUF9" s="201"/>
      <c r="SUG9" s="201"/>
      <c r="SUH9" s="201"/>
      <c r="SUI9" s="201"/>
      <c r="SUJ9" s="201"/>
      <c r="SUK9" s="201"/>
      <c r="SUL9" s="201"/>
      <c r="SUM9" s="201"/>
      <c r="SUN9" s="201"/>
      <c r="SUO9" s="201"/>
      <c r="SUP9" s="201"/>
      <c r="SUQ9" s="201"/>
      <c r="SUR9" s="201"/>
      <c r="SUS9" s="201"/>
      <c r="SUT9" s="201"/>
      <c r="SUU9" s="201"/>
      <c r="SUV9" s="201"/>
      <c r="SUW9" s="201"/>
      <c r="SUX9" s="201"/>
      <c r="SUY9" s="201"/>
      <c r="SUZ9" s="201"/>
      <c r="SVA9" s="201"/>
      <c r="SVB9" s="201"/>
      <c r="SVC9" s="201"/>
      <c r="SVD9" s="201"/>
      <c r="SVE9" s="201"/>
      <c r="SVF9" s="201"/>
      <c r="SVG9" s="201"/>
      <c r="SVH9" s="201"/>
      <c r="SVI9" s="201"/>
      <c r="SVJ9" s="201"/>
      <c r="SVK9" s="201"/>
      <c r="SVL9" s="201"/>
      <c r="SVM9" s="201"/>
      <c r="SVN9" s="201"/>
      <c r="SVO9" s="201"/>
      <c r="SVP9" s="201"/>
      <c r="SVQ9" s="201"/>
      <c r="SVR9" s="201"/>
      <c r="SVS9" s="201"/>
      <c r="SVT9" s="201"/>
      <c r="SVU9" s="201"/>
      <c r="SVV9" s="201"/>
      <c r="SVW9" s="201"/>
      <c r="SVX9" s="201"/>
      <c r="SVY9" s="201"/>
      <c r="SVZ9" s="201"/>
      <c r="SWA9" s="201"/>
      <c r="SWB9" s="201"/>
      <c r="SWC9" s="201"/>
      <c r="SWD9" s="201"/>
      <c r="SWE9" s="201"/>
      <c r="SWF9" s="201"/>
      <c r="SWG9" s="201"/>
      <c r="SWH9" s="201"/>
      <c r="SWI9" s="201"/>
      <c r="SWJ9" s="201"/>
      <c r="SWK9" s="201"/>
      <c r="SWL9" s="201"/>
      <c r="SWM9" s="201"/>
      <c r="SWN9" s="201"/>
      <c r="SWO9" s="201"/>
      <c r="SWP9" s="201"/>
      <c r="SWQ9" s="201"/>
      <c r="SWR9" s="201"/>
      <c r="SWS9" s="201"/>
      <c r="SWT9" s="201"/>
      <c r="SWU9" s="201"/>
      <c r="SWV9" s="201"/>
      <c r="SWW9" s="201"/>
      <c r="SWX9" s="201"/>
      <c r="SWY9" s="201"/>
      <c r="SWZ9" s="201"/>
      <c r="SXA9" s="201"/>
      <c r="SXB9" s="201"/>
      <c r="SXC9" s="201"/>
      <c r="SXD9" s="201"/>
      <c r="SXE9" s="201"/>
      <c r="SXF9" s="201"/>
      <c r="SXG9" s="201"/>
      <c r="SXH9" s="201"/>
      <c r="SXI9" s="201"/>
      <c r="SXJ9" s="201"/>
      <c r="SXK9" s="201"/>
      <c r="SXL9" s="201"/>
      <c r="SXM9" s="201"/>
      <c r="SXN9" s="201"/>
      <c r="SXO9" s="201"/>
      <c r="SXP9" s="201"/>
      <c r="SXQ9" s="201"/>
      <c r="SXR9" s="201"/>
      <c r="SXS9" s="201"/>
      <c r="SXT9" s="201"/>
      <c r="SXU9" s="201"/>
      <c r="SXV9" s="201"/>
      <c r="SXW9" s="201"/>
      <c r="SXX9" s="201"/>
      <c r="SXY9" s="201"/>
      <c r="SXZ9" s="201"/>
      <c r="SYA9" s="201"/>
      <c r="SYB9" s="201"/>
      <c r="SYC9" s="201"/>
      <c r="SYD9" s="201"/>
      <c r="SYE9" s="201"/>
      <c r="SYF9" s="201"/>
      <c r="SYG9" s="201"/>
      <c r="SYH9" s="201"/>
      <c r="SYI9" s="201"/>
      <c r="SYJ9" s="201"/>
      <c r="SYK9" s="201"/>
      <c r="SYL9" s="201"/>
      <c r="SYM9" s="201"/>
      <c r="SYN9" s="201"/>
      <c r="SYO9" s="201"/>
      <c r="SYP9" s="201"/>
      <c r="SYQ9" s="201"/>
      <c r="SYR9" s="201"/>
      <c r="SYS9" s="201"/>
      <c r="SYT9" s="201"/>
      <c r="SYU9" s="201"/>
      <c r="SYV9" s="201"/>
      <c r="SYW9" s="201"/>
      <c r="SYX9" s="201"/>
      <c r="SYY9" s="201"/>
      <c r="SYZ9" s="201"/>
      <c r="SZA9" s="201"/>
      <c r="SZB9" s="201"/>
      <c r="SZC9" s="201"/>
      <c r="SZD9" s="201"/>
      <c r="SZE9" s="201"/>
      <c r="SZF9" s="201"/>
      <c r="SZG9" s="201"/>
      <c r="SZH9" s="201"/>
      <c r="SZI9" s="201"/>
      <c r="SZJ9" s="201"/>
      <c r="SZK9" s="201"/>
      <c r="SZL9" s="201"/>
      <c r="SZM9" s="201"/>
      <c r="SZN9" s="201"/>
      <c r="SZO9" s="201"/>
      <c r="SZP9" s="201"/>
      <c r="SZQ9" s="201"/>
      <c r="SZR9" s="201"/>
      <c r="SZS9" s="201"/>
      <c r="SZT9" s="201"/>
      <c r="SZU9" s="201"/>
      <c r="SZV9" s="201"/>
      <c r="SZW9" s="201"/>
      <c r="SZX9" s="201"/>
      <c r="SZY9" s="201"/>
      <c r="SZZ9" s="201"/>
      <c r="TAA9" s="201"/>
      <c r="TAB9" s="201"/>
      <c r="TAC9" s="201"/>
      <c r="TAD9" s="201"/>
      <c r="TAE9" s="201"/>
      <c r="TAF9" s="201"/>
      <c r="TAG9" s="201"/>
      <c r="TAH9" s="201"/>
      <c r="TAI9" s="201"/>
      <c r="TAJ9" s="201"/>
      <c r="TAK9" s="201"/>
      <c r="TAL9" s="201"/>
      <c r="TAM9" s="201"/>
      <c r="TAN9" s="201"/>
      <c r="TAO9" s="201"/>
      <c r="TAP9" s="201"/>
      <c r="TAQ9" s="201"/>
      <c r="TAR9" s="201"/>
      <c r="TAS9" s="201"/>
      <c r="TAT9" s="201"/>
      <c r="TAU9" s="201"/>
      <c r="TAV9" s="201"/>
      <c r="TAW9" s="201"/>
      <c r="TAX9" s="201"/>
      <c r="TAY9" s="201"/>
      <c r="TAZ9" s="201"/>
      <c r="TBA9" s="201"/>
      <c r="TBB9" s="201"/>
      <c r="TBC9" s="201"/>
      <c r="TBD9" s="201"/>
      <c r="TBE9" s="201"/>
      <c r="TBF9" s="201"/>
      <c r="TBG9" s="201"/>
      <c r="TBH9" s="201"/>
      <c r="TBI9" s="201"/>
      <c r="TBJ9" s="201"/>
      <c r="TBK9" s="201"/>
      <c r="TBL9" s="201"/>
      <c r="TBM9" s="201"/>
      <c r="TBN9" s="201"/>
      <c r="TBO9" s="201"/>
      <c r="TBP9" s="201"/>
      <c r="TBQ9" s="201"/>
      <c r="TBR9" s="201"/>
      <c r="TBS9" s="201"/>
      <c r="TBT9" s="201"/>
      <c r="TBU9" s="201"/>
      <c r="TBV9" s="201"/>
      <c r="TBW9" s="201"/>
      <c r="TBX9" s="201"/>
      <c r="TBY9" s="201"/>
      <c r="TBZ9" s="201"/>
      <c r="TCA9" s="201"/>
      <c r="TCB9" s="201"/>
      <c r="TCC9" s="201"/>
      <c r="TCD9" s="201"/>
      <c r="TCE9" s="201"/>
      <c r="TCF9" s="201"/>
      <c r="TCG9" s="201"/>
      <c r="TCH9" s="201"/>
      <c r="TCI9" s="201"/>
      <c r="TCJ9" s="201"/>
      <c r="TCK9" s="201"/>
      <c r="TCL9" s="201"/>
      <c r="TCM9" s="201"/>
      <c r="TCN9" s="201"/>
      <c r="TCO9" s="201"/>
      <c r="TCP9" s="201"/>
      <c r="TCQ9" s="201"/>
      <c r="TCR9" s="201"/>
      <c r="TCS9" s="201"/>
      <c r="TCT9" s="201"/>
      <c r="TCU9" s="201"/>
      <c r="TCV9" s="201"/>
      <c r="TCW9" s="201"/>
      <c r="TCX9" s="201"/>
      <c r="TCY9" s="201"/>
      <c r="TCZ9" s="201"/>
      <c r="TDA9" s="201"/>
      <c r="TDB9" s="201"/>
      <c r="TDC9" s="201"/>
      <c r="TDD9" s="201"/>
      <c r="TDE9" s="201"/>
      <c r="TDF9" s="201"/>
      <c r="TDG9" s="201"/>
      <c r="TDH9" s="201"/>
      <c r="TDI9" s="201"/>
      <c r="TDJ9" s="201"/>
      <c r="TDK9" s="201"/>
      <c r="TDL9" s="201"/>
      <c r="TDM9" s="201"/>
      <c r="TDN9" s="201"/>
      <c r="TDO9" s="201"/>
      <c r="TDP9" s="201"/>
      <c r="TDQ9" s="201"/>
      <c r="TDR9" s="201"/>
      <c r="TDS9" s="201"/>
      <c r="TDT9" s="201"/>
      <c r="TDU9" s="201"/>
      <c r="TDV9" s="201"/>
      <c r="TDW9" s="201"/>
      <c r="TDX9" s="201"/>
      <c r="TDY9" s="201"/>
      <c r="TDZ9" s="201"/>
      <c r="TEA9" s="201"/>
      <c r="TEB9" s="201"/>
      <c r="TEC9" s="201"/>
      <c r="TED9" s="201"/>
      <c r="TEE9" s="201"/>
      <c r="TEF9" s="201"/>
      <c r="TEG9" s="201"/>
      <c r="TEH9" s="201"/>
      <c r="TEI9" s="201"/>
      <c r="TEJ9" s="201"/>
      <c r="TEK9" s="201"/>
      <c r="TEL9" s="201"/>
      <c r="TEM9" s="201"/>
      <c r="TEN9" s="201"/>
      <c r="TEO9" s="201"/>
      <c r="TEP9" s="201"/>
      <c r="TEQ9" s="201"/>
      <c r="TER9" s="201"/>
      <c r="TES9" s="201"/>
      <c r="TET9" s="201"/>
      <c r="TEU9" s="201"/>
      <c r="TEV9" s="201"/>
      <c r="TEW9" s="201"/>
      <c r="TEX9" s="201"/>
      <c r="TEY9" s="201"/>
      <c r="TEZ9" s="201"/>
      <c r="TFA9" s="201"/>
      <c r="TFB9" s="201"/>
      <c r="TFC9" s="201"/>
      <c r="TFD9" s="201"/>
      <c r="TFE9" s="201"/>
      <c r="TFF9" s="201"/>
      <c r="TFG9" s="201"/>
      <c r="TFH9" s="201"/>
      <c r="TFI9" s="201"/>
      <c r="TFJ9" s="201"/>
      <c r="TFK9" s="201"/>
      <c r="TFL9" s="201"/>
      <c r="TFM9" s="201"/>
      <c r="TFN9" s="201"/>
      <c r="TFO9" s="201"/>
      <c r="TFP9" s="201"/>
      <c r="TFQ9" s="201"/>
      <c r="TFR9" s="201"/>
      <c r="TFS9" s="201"/>
      <c r="TFT9" s="201"/>
      <c r="TFU9" s="201"/>
      <c r="TFV9" s="201"/>
      <c r="TFW9" s="201"/>
      <c r="TFX9" s="201"/>
      <c r="TFY9" s="201"/>
      <c r="TFZ9" s="201"/>
      <c r="TGA9" s="201"/>
      <c r="TGB9" s="201"/>
      <c r="TGC9" s="201"/>
      <c r="TGD9" s="201"/>
      <c r="TGE9" s="201"/>
      <c r="TGF9" s="201"/>
      <c r="TGG9" s="201"/>
      <c r="TGH9" s="201"/>
      <c r="TGI9" s="201"/>
      <c r="TGJ9" s="201"/>
      <c r="TGK9" s="201"/>
      <c r="TGL9" s="201"/>
      <c r="TGM9" s="201"/>
      <c r="TGN9" s="201"/>
      <c r="TGO9" s="201"/>
      <c r="TGP9" s="201"/>
      <c r="TGQ9" s="201"/>
      <c r="TGR9" s="201"/>
      <c r="TGS9" s="201"/>
      <c r="TGT9" s="201"/>
      <c r="TGU9" s="201"/>
      <c r="TGV9" s="201"/>
      <c r="TGW9" s="201"/>
      <c r="TGX9" s="201"/>
      <c r="TGY9" s="201"/>
      <c r="TGZ9" s="201"/>
      <c r="THA9" s="201"/>
      <c r="THB9" s="201"/>
      <c r="THC9" s="201"/>
      <c r="THD9" s="201"/>
      <c r="THE9" s="201"/>
      <c r="THF9" s="201"/>
      <c r="THG9" s="201"/>
      <c r="THH9" s="201"/>
      <c r="THI9" s="201"/>
      <c r="THJ9" s="201"/>
      <c r="THK9" s="201"/>
      <c r="THL9" s="201"/>
      <c r="THM9" s="201"/>
      <c r="THN9" s="201"/>
      <c r="THO9" s="201"/>
      <c r="THP9" s="201"/>
      <c r="THQ9" s="201"/>
      <c r="THR9" s="201"/>
      <c r="THS9" s="201"/>
      <c r="THT9" s="201"/>
      <c r="THU9" s="201"/>
      <c r="THV9" s="201"/>
      <c r="THW9" s="201"/>
      <c r="THX9" s="201"/>
      <c r="THY9" s="201"/>
      <c r="THZ9" s="201"/>
      <c r="TIA9" s="201"/>
      <c r="TIB9" s="201"/>
      <c r="TIC9" s="201"/>
      <c r="TID9" s="201"/>
      <c r="TIE9" s="201"/>
      <c r="TIF9" s="201"/>
      <c r="TIG9" s="201"/>
      <c r="TIH9" s="201"/>
      <c r="TII9" s="201"/>
      <c r="TIJ9" s="201"/>
      <c r="TIK9" s="201"/>
      <c r="TIL9" s="201"/>
      <c r="TIM9" s="201"/>
      <c r="TIN9" s="201"/>
      <c r="TIO9" s="201"/>
      <c r="TIP9" s="201"/>
      <c r="TIQ9" s="201"/>
      <c r="TIR9" s="201"/>
      <c r="TIS9" s="201"/>
      <c r="TIT9" s="201"/>
      <c r="TIU9" s="201"/>
      <c r="TIV9" s="201"/>
      <c r="TIW9" s="201"/>
      <c r="TIX9" s="201"/>
      <c r="TIY9" s="201"/>
      <c r="TIZ9" s="201"/>
      <c r="TJA9" s="201"/>
      <c r="TJB9" s="201"/>
      <c r="TJC9" s="201"/>
      <c r="TJD9" s="201"/>
      <c r="TJE9" s="201"/>
      <c r="TJF9" s="201"/>
      <c r="TJG9" s="201"/>
      <c r="TJH9" s="201"/>
      <c r="TJI9" s="201"/>
      <c r="TJJ9" s="201"/>
      <c r="TJK9" s="201"/>
      <c r="TJL9" s="201"/>
      <c r="TJM9" s="201"/>
      <c r="TJN9" s="201"/>
      <c r="TJO9" s="201"/>
      <c r="TJP9" s="201"/>
      <c r="TJQ9" s="201"/>
      <c r="TJR9" s="201"/>
      <c r="TJS9" s="201"/>
      <c r="TJT9" s="201"/>
      <c r="TJU9" s="201"/>
      <c r="TJV9" s="201"/>
      <c r="TJW9" s="201"/>
      <c r="TJX9" s="201"/>
      <c r="TJY9" s="201"/>
      <c r="TJZ9" s="201"/>
      <c r="TKA9" s="201"/>
      <c r="TKB9" s="201"/>
      <c r="TKC9" s="201"/>
      <c r="TKD9" s="201"/>
      <c r="TKE9" s="201"/>
      <c r="TKF9" s="201"/>
      <c r="TKG9" s="201"/>
      <c r="TKH9" s="201"/>
      <c r="TKI9" s="201"/>
      <c r="TKJ9" s="201"/>
      <c r="TKK9" s="201"/>
      <c r="TKL9" s="201"/>
      <c r="TKM9" s="201"/>
      <c r="TKN9" s="201"/>
      <c r="TKO9" s="201"/>
      <c r="TKP9" s="201"/>
      <c r="TKQ9" s="201"/>
      <c r="TKR9" s="201"/>
      <c r="TKS9" s="201"/>
      <c r="TKT9" s="201"/>
      <c r="TKU9" s="201"/>
      <c r="TKV9" s="201"/>
      <c r="TKW9" s="201"/>
      <c r="TKX9" s="201"/>
      <c r="TKY9" s="201"/>
      <c r="TKZ9" s="201"/>
      <c r="TLA9" s="201"/>
      <c r="TLB9" s="201"/>
      <c r="TLC9" s="201"/>
      <c r="TLD9" s="201"/>
      <c r="TLE9" s="201"/>
      <c r="TLF9" s="201"/>
      <c r="TLG9" s="201"/>
      <c r="TLH9" s="201"/>
      <c r="TLI9" s="201"/>
      <c r="TLJ9" s="201"/>
      <c r="TLK9" s="201"/>
      <c r="TLL9" s="201"/>
      <c r="TLM9" s="201"/>
      <c r="TLN9" s="201"/>
      <c r="TLO9" s="201"/>
      <c r="TLP9" s="201"/>
      <c r="TLQ9" s="201"/>
      <c r="TLR9" s="201"/>
      <c r="TLS9" s="201"/>
      <c r="TLT9" s="201"/>
      <c r="TLU9" s="201"/>
      <c r="TLV9" s="201"/>
      <c r="TLW9" s="201"/>
      <c r="TLX9" s="201"/>
      <c r="TLY9" s="201"/>
      <c r="TLZ9" s="201"/>
      <c r="TMA9" s="201"/>
      <c r="TMB9" s="201"/>
      <c r="TMC9" s="201"/>
      <c r="TMD9" s="201"/>
      <c r="TME9" s="201"/>
      <c r="TMF9" s="201"/>
      <c r="TMG9" s="201"/>
      <c r="TMH9" s="201"/>
      <c r="TMI9" s="201"/>
      <c r="TMJ9" s="201"/>
      <c r="TMK9" s="201"/>
      <c r="TML9" s="201"/>
      <c r="TMM9" s="201"/>
      <c r="TMN9" s="201"/>
      <c r="TMO9" s="201"/>
      <c r="TMP9" s="201"/>
      <c r="TMQ9" s="201"/>
      <c r="TMR9" s="201"/>
      <c r="TMS9" s="201"/>
      <c r="TMT9" s="201"/>
      <c r="TMU9" s="201"/>
      <c r="TMV9" s="201"/>
      <c r="TMW9" s="201"/>
      <c r="TMX9" s="201"/>
      <c r="TMY9" s="201"/>
      <c r="TMZ9" s="201"/>
      <c r="TNA9" s="201"/>
      <c r="TNB9" s="201"/>
      <c r="TNC9" s="201"/>
      <c r="TND9" s="201"/>
      <c r="TNE9" s="201"/>
      <c r="TNF9" s="201"/>
      <c r="TNG9" s="201"/>
      <c r="TNH9" s="201"/>
      <c r="TNI9" s="201"/>
      <c r="TNJ9" s="201"/>
      <c r="TNK9" s="201"/>
      <c r="TNL9" s="201"/>
      <c r="TNM9" s="201"/>
      <c r="TNN9" s="201"/>
      <c r="TNO9" s="201"/>
      <c r="TNP9" s="201"/>
      <c r="TNQ9" s="201"/>
      <c r="TNR9" s="201"/>
      <c r="TNS9" s="201"/>
      <c r="TNT9" s="201"/>
      <c r="TNU9" s="201"/>
      <c r="TNV9" s="201"/>
      <c r="TNW9" s="201"/>
      <c r="TNX9" s="201"/>
      <c r="TNY9" s="201"/>
      <c r="TNZ9" s="201"/>
      <c r="TOA9" s="201"/>
      <c r="TOB9" s="201"/>
      <c r="TOC9" s="201"/>
      <c r="TOD9" s="201"/>
      <c r="TOE9" s="201"/>
      <c r="TOF9" s="201"/>
      <c r="TOG9" s="201"/>
      <c r="TOH9" s="201"/>
      <c r="TOI9" s="201"/>
      <c r="TOJ9" s="201"/>
      <c r="TOK9" s="201"/>
      <c r="TOL9" s="201"/>
      <c r="TOM9" s="201"/>
      <c r="TON9" s="201"/>
      <c r="TOO9" s="201"/>
      <c r="TOP9" s="201"/>
      <c r="TOQ9" s="201"/>
      <c r="TOR9" s="201"/>
      <c r="TOS9" s="201"/>
      <c r="TOT9" s="201"/>
      <c r="TOU9" s="201"/>
      <c r="TOV9" s="201"/>
      <c r="TOW9" s="201"/>
      <c r="TOX9" s="201"/>
      <c r="TOY9" s="201"/>
      <c r="TOZ9" s="201"/>
      <c r="TPA9" s="201"/>
      <c r="TPB9" s="201"/>
      <c r="TPC9" s="201"/>
      <c r="TPD9" s="201"/>
      <c r="TPE9" s="201"/>
      <c r="TPF9" s="201"/>
      <c r="TPG9" s="201"/>
      <c r="TPH9" s="201"/>
      <c r="TPI9" s="201"/>
      <c r="TPJ9" s="201"/>
      <c r="TPK9" s="201"/>
      <c r="TPL9" s="201"/>
      <c r="TPM9" s="201"/>
      <c r="TPN9" s="201"/>
      <c r="TPO9" s="201"/>
      <c r="TPP9" s="201"/>
      <c r="TPQ9" s="201"/>
      <c r="TPR9" s="201"/>
      <c r="TPS9" s="201"/>
      <c r="TPT9" s="201"/>
      <c r="TPU9" s="201"/>
      <c r="TPV9" s="201"/>
      <c r="TPW9" s="201"/>
      <c r="TPX9" s="201"/>
      <c r="TPY9" s="201"/>
      <c r="TPZ9" s="201"/>
      <c r="TQA9" s="201"/>
      <c r="TQB9" s="201"/>
      <c r="TQC9" s="201"/>
      <c r="TQD9" s="201"/>
      <c r="TQE9" s="201"/>
      <c r="TQF9" s="201"/>
      <c r="TQG9" s="201"/>
      <c r="TQH9" s="201"/>
      <c r="TQI9" s="201"/>
      <c r="TQJ9" s="201"/>
      <c r="TQK9" s="201"/>
      <c r="TQL9" s="201"/>
      <c r="TQM9" s="201"/>
      <c r="TQN9" s="201"/>
      <c r="TQO9" s="201"/>
      <c r="TQP9" s="201"/>
      <c r="TQQ9" s="201"/>
      <c r="TQR9" s="201"/>
      <c r="TQS9" s="201"/>
      <c r="TQT9" s="201"/>
      <c r="TQU9" s="201"/>
      <c r="TQV9" s="201"/>
      <c r="TQW9" s="201"/>
      <c r="TQX9" s="201"/>
      <c r="TQY9" s="201"/>
      <c r="TQZ9" s="201"/>
      <c r="TRA9" s="201"/>
      <c r="TRB9" s="201"/>
      <c r="TRC9" s="201"/>
      <c r="TRD9" s="201"/>
      <c r="TRE9" s="201"/>
      <c r="TRF9" s="201"/>
      <c r="TRG9" s="201"/>
      <c r="TRH9" s="201"/>
      <c r="TRI9" s="201"/>
      <c r="TRJ9" s="201"/>
      <c r="TRK9" s="201"/>
      <c r="TRL9" s="201"/>
      <c r="TRM9" s="201"/>
      <c r="TRN9" s="201"/>
      <c r="TRO9" s="201"/>
      <c r="TRP9" s="201"/>
      <c r="TRQ9" s="201"/>
      <c r="TRR9" s="201"/>
      <c r="TRS9" s="201"/>
      <c r="TRT9" s="201"/>
      <c r="TRU9" s="201"/>
      <c r="TRV9" s="201"/>
      <c r="TRW9" s="201"/>
      <c r="TRX9" s="201"/>
      <c r="TRY9" s="201"/>
      <c r="TRZ9" s="201"/>
      <c r="TSA9" s="201"/>
      <c r="TSB9" s="201"/>
      <c r="TSC9" s="201"/>
      <c r="TSD9" s="201"/>
      <c r="TSE9" s="201"/>
      <c r="TSF9" s="201"/>
      <c r="TSG9" s="201"/>
      <c r="TSH9" s="201"/>
      <c r="TSI9" s="201"/>
      <c r="TSJ9" s="201"/>
      <c r="TSK9" s="201"/>
      <c r="TSL9" s="201"/>
      <c r="TSM9" s="201"/>
      <c r="TSN9" s="201"/>
      <c r="TSO9" s="201"/>
      <c r="TSP9" s="201"/>
      <c r="TSQ9" s="201"/>
      <c r="TSR9" s="201"/>
      <c r="TSS9" s="201"/>
      <c r="TST9" s="201"/>
      <c r="TSU9" s="201"/>
      <c r="TSV9" s="201"/>
      <c r="TSW9" s="201"/>
      <c r="TSX9" s="201"/>
      <c r="TSY9" s="201"/>
      <c r="TSZ9" s="201"/>
      <c r="TTA9" s="201"/>
      <c r="TTB9" s="201"/>
      <c r="TTC9" s="201"/>
      <c r="TTD9" s="201"/>
      <c r="TTE9" s="201"/>
      <c r="TTF9" s="201"/>
      <c r="TTG9" s="201"/>
      <c r="TTH9" s="201"/>
      <c r="TTI9" s="201"/>
      <c r="TTJ9" s="201"/>
      <c r="TTK9" s="201"/>
      <c r="TTL9" s="201"/>
      <c r="TTM9" s="201"/>
      <c r="TTN9" s="201"/>
      <c r="TTO9" s="201"/>
      <c r="TTP9" s="201"/>
      <c r="TTQ9" s="201"/>
      <c r="TTR9" s="201"/>
      <c r="TTS9" s="201"/>
      <c r="TTT9" s="201"/>
      <c r="TTU9" s="201"/>
      <c r="TTV9" s="201"/>
      <c r="TTW9" s="201"/>
      <c r="TTX9" s="201"/>
      <c r="TTY9" s="201"/>
      <c r="TTZ9" s="201"/>
      <c r="TUA9" s="201"/>
      <c r="TUB9" s="201"/>
      <c r="TUC9" s="201"/>
      <c r="TUD9" s="201"/>
      <c r="TUE9" s="201"/>
      <c r="TUF9" s="201"/>
      <c r="TUG9" s="201"/>
      <c r="TUH9" s="201"/>
      <c r="TUI9" s="201"/>
      <c r="TUJ9" s="201"/>
      <c r="TUK9" s="201"/>
      <c r="TUL9" s="201"/>
      <c r="TUM9" s="201"/>
      <c r="TUN9" s="201"/>
      <c r="TUO9" s="201"/>
      <c r="TUP9" s="201"/>
      <c r="TUQ9" s="201"/>
      <c r="TUR9" s="201"/>
      <c r="TUS9" s="201"/>
      <c r="TUT9" s="201"/>
      <c r="TUU9" s="201"/>
      <c r="TUV9" s="201"/>
      <c r="TUW9" s="201"/>
      <c r="TUX9" s="201"/>
      <c r="TUY9" s="201"/>
      <c r="TUZ9" s="201"/>
      <c r="TVA9" s="201"/>
      <c r="TVB9" s="201"/>
      <c r="TVC9" s="201"/>
      <c r="TVD9" s="201"/>
      <c r="TVE9" s="201"/>
      <c r="TVF9" s="201"/>
      <c r="TVG9" s="201"/>
      <c r="TVH9" s="201"/>
      <c r="TVI9" s="201"/>
      <c r="TVJ9" s="201"/>
      <c r="TVK9" s="201"/>
      <c r="TVL9" s="201"/>
      <c r="TVM9" s="201"/>
      <c r="TVN9" s="201"/>
      <c r="TVO9" s="201"/>
      <c r="TVP9" s="201"/>
      <c r="TVQ9" s="201"/>
      <c r="TVR9" s="201"/>
      <c r="TVS9" s="201"/>
      <c r="TVT9" s="201"/>
      <c r="TVU9" s="201"/>
      <c r="TVV9" s="201"/>
      <c r="TVW9" s="201"/>
      <c r="TVX9" s="201"/>
      <c r="TVY9" s="201"/>
      <c r="TVZ9" s="201"/>
      <c r="TWA9" s="201"/>
      <c r="TWB9" s="201"/>
      <c r="TWC9" s="201"/>
      <c r="TWD9" s="201"/>
      <c r="TWE9" s="201"/>
      <c r="TWF9" s="201"/>
      <c r="TWG9" s="201"/>
      <c r="TWH9" s="201"/>
      <c r="TWI9" s="201"/>
      <c r="TWJ9" s="201"/>
      <c r="TWK9" s="201"/>
      <c r="TWL9" s="201"/>
      <c r="TWM9" s="201"/>
      <c r="TWN9" s="201"/>
      <c r="TWO9" s="201"/>
      <c r="TWP9" s="201"/>
      <c r="TWQ9" s="201"/>
      <c r="TWR9" s="201"/>
      <c r="TWS9" s="201"/>
      <c r="TWT9" s="201"/>
      <c r="TWU9" s="201"/>
      <c r="TWV9" s="201"/>
      <c r="TWW9" s="201"/>
      <c r="TWX9" s="201"/>
      <c r="TWY9" s="201"/>
      <c r="TWZ9" s="201"/>
      <c r="TXA9" s="201"/>
      <c r="TXB9" s="201"/>
      <c r="TXC9" s="201"/>
      <c r="TXD9" s="201"/>
      <c r="TXE9" s="201"/>
      <c r="TXF9" s="201"/>
      <c r="TXG9" s="201"/>
      <c r="TXH9" s="201"/>
      <c r="TXI9" s="201"/>
      <c r="TXJ9" s="201"/>
      <c r="TXK9" s="201"/>
      <c r="TXL9" s="201"/>
      <c r="TXM9" s="201"/>
      <c r="TXN9" s="201"/>
      <c r="TXO9" s="201"/>
      <c r="TXP9" s="201"/>
      <c r="TXQ9" s="201"/>
      <c r="TXR9" s="201"/>
      <c r="TXS9" s="201"/>
      <c r="TXT9" s="201"/>
      <c r="TXU9" s="201"/>
      <c r="TXV9" s="201"/>
      <c r="TXW9" s="201"/>
      <c r="TXX9" s="201"/>
      <c r="TXY9" s="201"/>
      <c r="TXZ9" s="201"/>
      <c r="TYA9" s="201"/>
      <c r="TYB9" s="201"/>
      <c r="TYC9" s="201"/>
      <c r="TYD9" s="201"/>
      <c r="TYE9" s="201"/>
      <c r="TYF9" s="201"/>
      <c r="TYG9" s="201"/>
      <c r="TYH9" s="201"/>
      <c r="TYI9" s="201"/>
      <c r="TYJ9" s="201"/>
      <c r="TYK9" s="201"/>
      <c r="TYL9" s="201"/>
      <c r="TYM9" s="201"/>
      <c r="TYN9" s="201"/>
      <c r="TYO9" s="201"/>
      <c r="TYP9" s="201"/>
      <c r="TYQ9" s="201"/>
      <c r="TYR9" s="201"/>
      <c r="TYS9" s="201"/>
      <c r="TYT9" s="201"/>
      <c r="TYU9" s="201"/>
      <c r="TYV9" s="201"/>
      <c r="TYW9" s="201"/>
      <c r="TYX9" s="201"/>
      <c r="TYY9" s="201"/>
      <c r="TYZ9" s="201"/>
      <c r="TZA9" s="201"/>
      <c r="TZB9" s="201"/>
      <c r="TZC9" s="201"/>
      <c r="TZD9" s="201"/>
      <c r="TZE9" s="201"/>
      <c r="TZF9" s="201"/>
      <c r="TZG9" s="201"/>
      <c r="TZH9" s="201"/>
      <c r="TZI9" s="201"/>
      <c r="TZJ9" s="201"/>
      <c r="TZK9" s="201"/>
      <c r="TZL9" s="201"/>
      <c r="TZM9" s="201"/>
      <c r="TZN9" s="201"/>
      <c r="TZO9" s="201"/>
      <c r="TZP9" s="201"/>
      <c r="TZQ9" s="201"/>
      <c r="TZR9" s="201"/>
      <c r="TZS9" s="201"/>
      <c r="TZT9" s="201"/>
      <c r="TZU9" s="201"/>
      <c r="TZV9" s="201"/>
      <c r="TZW9" s="201"/>
      <c r="TZX9" s="201"/>
      <c r="TZY9" s="201"/>
      <c r="TZZ9" s="201"/>
      <c r="UAA9" s="201"/>
      <c r="UAB9" s="201"/>
      <c r="UAC9" s="201"/>
      <c r="UAD9" s="201"/>
      <c r="UAE9" s="201"/>
      <c r="UAF9" s="201"/>
      <c r="UAG9" s="201"/>
      <c r="UAH9" s="201"/>
      <c r="UAI9" s="201"/>
      <c r="UAJ9" s="201"/>
      <c r="UAK9" s="201"/>
      <c r="UAL9" s="201"/>
      <c r="UAM9" s="201"/>
      <c r="UAN9" s="201"/>
      <c r="UAO9" s="201"/>
      <c r="UAP9" s="201"/>
      <c r="UAQ9" s="201"/>
      <c r="UAR9" s="201"/>
      <c r="UAS9" s="201"/>
      <c r="UAT9" s="201"/>
      <c r="UAU9" s="201"/>
      <c r="UAV9" s="201"/>
      <c r="UAW9" s="201"/>
      <c r="UAX9" s="201"/>
      <c r="UAY9" s="201"/>
      <c r="UAZ9" s="201"/>
      <c r="UBA9" s="201"/>
      <c r="UBB9" s="201"/>
      <c r="UBC9" s="201"/>
      <c r="UBD9" s="201"/>
      <c r="UBE9" s="201"/>
      <c r="UBF9" s="201"/>
      <c r="UBG9" s="201"/>
      <c r="UBH9" s="201"/>
      <c r="UBI9" s="201"/>
      <c r="UBJ9" s="201"/>
      <c r="UBK9" s="201"/>
      <c r="UBL9" s="201"/>
      <c r="UBM9" s="201"/>
      <c r="UBN9" s="201"/>
      <c r="UBO9" s="201"/>
      <c r="UBP9" s="201"/>
      <c r="UBQ9" s="201"/>
      <c r="UBR9" s="201"/>
      <c r="UBS9" s="201"/>
      <c r="UBT9" s="201"/>
      <c r="UBU9" s="201"/>
      <c r="UBV9" s="201"/>
      <c r="UBW9" s="201"/>
      <c r="UBX9" s="201"/>
      <c r="UBY9" s="201"/>
      <c r="UBZ9" s="201"/>
      <c r="UCA9" s="201"/>
      <c r="UCB9" s="201"/>
      <c r="UCC9" s="201"/>
      <c r="UCD9" s="201"/>
      <c r="UCE9" s="201"/>
      <c r="UCF9" s="201"/>
      <c r="UCG9" s="201"/>
      <c r="UCH9" s="201"/>
      <c r="UCI9" s="201"/>
      <c r="UCJ9" s="201"/>
      <c r="UCK9" s="201"/>
      <c r="UCL9" s="201"/>
      <c r="UCM9" s="201"/>
      <c r="UCN9" s="201"/>
      <c r="UCO9" s="201"/>
      <c r="UCP9" s="201"/>
      <c r="UCQ9" s="201"/>
      <c r="UCR9" s="201"/>
      <c r="UCS9" s="201"/>
      <c r="UCT9" s="201"/>
      <c r="UCU9" s="201"/>
      <c r="UCV9" s="201"/>
      <c r="UCW9" s="201"/>
      <c r="UCX9" s="201"/>
      <c r="UCY9" s="201"/>
      <c r="UCZ9" s="201"/>
      <c r="UDA9" s="201"/>
      <c r="UDB9" s="201"/>
      <c r="UDC9" s="201"/>
      <c r="UDD9" s="201"/>
      <c r="UDE9" s="201"/>
      <c r="UDF9" s="201"/>
      <c r="UDG9" s="201"/>
      <c r="UDH9" s="201"/>
      <c r="UDI9" s="201"/>
      <c r="UDJ9" s="201"/>
      <c r="UDK9" s="201"/>
      <c r="UDL9" s="201"/>
      <c r="UDM9" s="201"/>
      <c r="UDN9" s="201"/>
      <c r="UDO9" s="201"/>
      <c r="UDP9" s="201"/>
      <c r="UDQ9" s="201"/>
      <c r="UDR9" s="201"/>
      <c r="UDS9" s="201"/>
      <c r="UDT9" s="201"/>
      <c r="UDU9" s="201"/>
      <c r="UDV9" s="201"/>
      <c r="UDW9" s="201"/>
      <c r="UDX9" s="201"/>
      <c r="UDY9" s="201"/>
      <c r="UDZ9" s="201"/>
      <c r="UEA9" s="201"/>
      <c r="UEB9" s="201"/>
      <c r="UEC9" s="201"/>
      <c r="UED9" s="201"/>
      <c r="UEE9" s="201"/>
      <c r="UEF9" s="201"/>
      <c r="UEG9" s="201"/>
      <c r="UEH9" s="201"/>
      <c r="UEI9" s="201"/>
      <c r="UEJ9" s="201"/>
      <c r="UEK9" s="201"/>
      <c r="UEL9" s="201"/>
      <c r="UEM9" s="201"/>
      <c r="UEN9" s="201"/>
      <c r="UEO9" s="201"/>
      <c r="UEP9" s="201"/>
      <c r="UEQ9" s="201"/>
      <c r="UER9" s="201"/>
      <c r="UES9" s="201"/>
      <c r="UET9" s="201"/>
      <c r="UEU9" s="201"/>
      <c r="UEV9" s="201"/>
      <c r="UEW9" s="201"/>
      <c r="UEX9" s="201"/>
      <c r="UEY9" s="201"/>
      <c r="UEZ9" s="201"/>
      <c r="UFA9" s="201"/>
      <c r="UFB9" s="201"/>
      <c r="UFC9" s="201"/>
      <c r="UFD9" s="201"/>
      <c r="UFE9" s="201"/>
      <c r="UFF9" s="201"/>
      <c r="UFG9" s="201"/>
      <c r="UFH9" s="201"/>
      <c r="UFI9" s="201"/>
      <c r="UFJ9" s="201"/>
      <c r="UFK9" s="201"/>
      <c r="UFL9" s="201"/>
      <c r="UFM9" s="201"/>
      <c r="UFN9" s="201"/>
      <c r="UFO9" s="201"/>
      <c r="UFP9" s="201"/>
      <c r="UFQ9" s="201"/>
      <c r="UFR9" s="201"/>
      <c r="UFS9" s="201"/>
      <c r="UFT9" s="201"/>
      <c r="UFU9" s="201"/>
      <c r="UFV9" s="201"/>
      <c r="UFW9" s="201"/>
      <c r="UFX9" s="201"/>
      <c r="UFY9" s="201"/>
      <c r="UFZ9" s="201"/>
      <c r="UGA9" s="201"/>
      <c r="UGB9" s="201"/>
      <c r="UGC9" s="201"/>
      <c r="UGD9" s="201"/>
      <c r="UGE9" s="201"/>
      <c r="UGF9" s="201"/>
      <c r="UGG9" s="201"/>
      <c r="UGH9" s="201"/>
      <c r="UGI9" s="201"/>
      <c r="UGJ9" s="201"/>
      <c r="UGK9" s="201"/>
      <c r="UGL9" s="201"/>
      <c r="UGM9" s="201"/>
      <c r="UGN9" s="201"/>
      <c r="UGO9" s="201"/>
      <c r="UGP9" s="201"/>
      <c r="UGQ9" s="201"/>
      <c r="UGR9" s="201"/>
      <c r="UGS9" s="201"/>
      <c r="UGT9" s="201"/>
      <c r="UGU9" s="201"/>
      <c r="UGV9" s="201"/>
      <c r="UGW9" s="201"/>
      <c r="UGX9" s="201"/>
      <c r="UGY9" s="201"/>
      <c r="UGZ9" s="201"/>
      <c r="UHA9" s="201"/>
      <c r="UHB9" s="201"/>
      <c r="UHC9" s="201"/>
      <c r="UHD9" s="201"/>
      <c r="UHE9" s="201"/>
      <c r="UHF9" s="201"/>
      <c r="UHG9" s="201"/>
      <c r="UHH9" s="201"/>
      <c r="UHI9" s="201"/>
      <c r="UHJ9" s="201"/>
      <c r="UHK9" s="201"/>
      <c r="UHL9" s="201"/>
      <c r="UHM9" s="201"/>
      <c r="UHN9" s="201"/>
      <c r="UHO9" s="201"/>
      <c r="UHP9" s="201"/>
      <c r="UHQ9" s="201"/>
      <c r="UHR9" s="201"/>
      <c r="UHS9" s="201"/>
      <c r="UHT9" s="201"/>
      <c r="UHU9" s="201"/>
      <c r="UHV9" s="201"/>
      <c r="UHW9" s="201"/>
      <c r="UHX9" s="201"/>
      <c r="UHY9" s="201"/>
      <c r="UHZ9" s="201"/>
      <c r="UIA9" s="201"/>
      <c r="UIB9" s="201"/>
      <c r="UIC9" s="201"/>
      <c r="UID9" s="201"/>
      <c r="UIE9" s="201"/>
      <c r="UIF9" s="201"/>
      <c r="UIG9" s="201"/>
      <c r="UIH9" s="201"/>
      <c r="UII9" s="201"/>
      <c r="UIJ9" s="201"/>
      <c r="UIK9" s="201"/>
      <c r="UIL9" s="201"/>
      <c r="UIM9" s="201"/>
      <c r="UIN9" s="201"/>
      <c r="UIO9" s="201"/>
      <c r="UIP9" s="201"/>
      <c r="UIQ9" s="201"/>
      <c r="UIR9" s="201"/>
      <c r="UIS9" s="201"/>
      <c r="UIT9" s="201"/>
      <c r="UIU9" s="201"/>
      <c r="UIV9" s="201"/>
      <c r="UIW9" s="201"/>
      <c r="UIX9" s="201"/>
      <c r="UIY9" s="201"/>
      <c r="UIZ9" s="201"/>
      <c r="UJA9" s="201"/>
      <c r="UJB9" s="201"/>
      <c r="UJC9" s="201"/>
      <c r="UJD9" s="201"/>
      <c r="UJE9" s="201"/>
      <c r="UJF9" s="201"/>
      <c r="UJG9" s="201"/>
      <c r="UJH9" s="201"/>
      <c r="UJI9" s="201"/>
      <c r="UJJ9" s="201"/>
      <c r="UJK9" s="201"/>
      <c r="UJL9" s="201"/>
      <c r="UJM9" s="201"/>
      <c r="UJN9" s="201"/>
      <c r="UJO9" s="201"/>
      <c r="UJP9" s="201"/>
      <c r="UJQ9" s="201"/>
      <c r="UJR9" s="201"/>
      <c r="UJS9" s="201"/>
      <c r="UJT9" s="201"/>
      <c r="UJU9" s="201"/>
      <c r="UJV9" s="201"/>
      <c r="UJW9" s="201"/>
      <c r="UJX9" s="201"/>
      <c r="UJY9" s="201"/>
      <c r="UJZ9" s="201"/>
      <c r="UKA9" s="201"/>
      <c r="UKB9" s="201"/>
      <c r="UKC9" s="201"/>
      <c r="UKD9" s="201"/>
      <c r="UKE9" s="201"/>
      <c r="UKF9" s="201"/>
      <c r="UKG9" s="201"/>
      <c r="UKH9" s="201"/>
      <c r="UKI9" s="201"/>
      <c r="UKJ9" s="201"/>
      <c r="UKK9" s="201"/>
      <c r="UKL9" s="201"/>
      <c r="UKM9" s="201"/>
      <c r="UKN9" s="201"/>
      <c r="UKO9" s="201"/>
      <c r="UKP9" s="201"/>
      <c r="UKQ9" s="201"/>
      <c r="UKR9" s="201"/>
      <c r="UKS9" s="201"/>
      <c r="UKT9" s="201"/>
      <c r="UKU9" s="201"/>
      <c r="UKV9" s="201"/>
      <c r="UKW9" s="201"/>
      <c r="UKX9" s="201"/>
      <c r="UKY9" s="201"/>
      <c r="UKZ9" s="201"/>
      <c r="ULA9" s="201"/>
      <c r="ULB9" s="201"/>
      <c r="ULC9" s="201"/>
      <c r="ULD9" s="201"/>
      <c r="ULE9" s="201"/>
      <c r="ULF9" s="201"/>
      <c r="ULG9" s="201"/>
      <c r="ULH9" s="201"/>
      <c r="ULI9" s="201"/>
      <c r="ULJ9" s="201"/>
      <c r="ULK9" s="201"/>
      <c r="ULL9" s="201"/>
      <c r="ULM9" s="201"/>
      <c r="ULN9" s="201"/>
      <c r="ULO9" s="201"/>
      <c r="ULP9" s="201"/>
      <c r="ULQ9" s="201"/>
      <c r="ULR9" s="201"/>
      <c r="ULS9" s="201"/>
      <c r="ULT9" s="201"/>
      <c r="ULU9" s="201"/>
      <c r="ULV9" s="201"/>
      <c r="ULW9" s="201"/>
      <c r="ULX9" s="201"/>
      <c r="ULY9" s="201"/>
      <c r="ULZ9" s="201"/>
      <c r="UMA9" s="201"/>
      <c r="UMB9" s="201"/>
      <c r="UMC9" s="201"/>
      <c r="UMD9" s="201"/>
      <c r="UME9" s="201"/>
      <c r="UMF9" s="201"/>
      <c r="UMG9" s="201"/>
      <c r="UMH9" s="201"/>
      <c r="UMI9" s="201"/>
      <c r="UMJ9" s="201"/>
      <c r="UMK9" s="201"/>
      <c r="UML9" s="201"/>
      <c r="UMM9" s="201"/>
      <c r="UMN9" s="201"/>
      <c r="UMO9" s="201"/>
      <c r="UMP9" s="201"/>
      <c r="UMQ9" s="201"/>
      <c r="UMR9" s="201"/>
      <c r="UMS9" s="201"/>
      <c r="UMT9" s="201"/>
      <c r="UMU9" s="201"/>
      <c r="UMV9" s="201"/>
      <c r="UMW9" s="201"/>
      <c r="UMX9" s="201"/>
      <c r="UMY9" s="201"/>
      <c r="UMZ9" s="201"/>
      <c r="UNA9" s="201"/>
      <c r="UNB9" s="201"/>
      <c r="UNC9" s="201"/>
      <c r="UND9" s="201"/>
      <c r="UNE9" s="201"/>
      <c r="UNF9" s="201"/>
      <c r="UNG9" s="201"/>
      <c r="UNH9" s="201"/>
      <c r="UNI9" s="201"/>
      <c r="UNJ9" s="201"/>
      <c r="UNK9" s="201"/>
      <c r="UNL9" s="201"/>
      <c r="UNM9" s="201"/>
      <c r="UNN9" s="201"/>
      <c r="UNO9" s="201"/>
      <c r="UNP9" s="201"/>
      <c r="UNQ9" s="201"/>
      <c r="UNR9" s="201"/>
      <c r="UNS9" s="201"/>
      <c r="UNT9" s="201"/>
      <c r="UNU9" s="201"/>
      <c r="UNV9" s="201"/>
      <c r="UNW9" s="201"/>
      <c r="UNX9" s="201"/>
      <c r="UNY9" s="201"/>
      <c r="UNZ9" s="201"/>
      <c r="UOA9" s="201"/>
      <c r="UOB9" s="201"/>
      <c r="UOC9" s="201"/>
      <c r="UOD9" s="201"/>
      <c r="UOE9" s="201"/>
      <c r="UOF9" s="201"/>
      <c r="UOG9" s="201"/>
      <c r="UOH9" s="201"/>
      <c r="UOI9" s="201"/>
      <c r="UOJ9" s="201"/>
      <c r="UOK9" s="201"/>
      <c r="UOL9" s="201"/>
      <c r="UOM9" s="201"/>
      <c r="UON9" s="201"/>
      <c r="UOO9" s="201"/>
      <c r="UOP9" s="201"/>
      <c r="UOQ9" s="201"/>
      <c r="UOR9" s="201"/>
      <c r="UOS9" s="201"/>
      <c r="UOT9" s="201"/>
      <c r="UOU9" s="201"/>
      <c r="UOV9" s="201"/>
      <c r="UOW9" s="201"/>
      <c r="UOX9" s="201"/>
      <c r="UOY9" s="201"/>
      <c r="UOZ9" s="201"/>
      <c r="UPA9" s="201"/>
      <c r="UPB9" s="201"/>
      <c r="UPC9" s="201"/>
      <c r="UPD9" s="201"/>
      <c r="UPE9" s="201"/>
      <c r="UPF9" s="201"/>
      <c r="UPG9" s="201"/>
      <c r="UPH9" s="201"/>
      <c r="UPI9" s="201"/>
      <c r="UPJ9" s="201"/>
      <c r="UPK9" s="201"/>
      <c r="UPL9" s="201"/>
      <c r="UPM9" s="201"/>
      <c r="UPN9" s="201"/>
      <c r="UPO9" s="201"/>
      <c r="UPP9" s="201"/>
      <c r="UPQ9" s="201"/>
      <c r="UPR9" s="201"/>
      <c r="UPS9" s="201"/>
      <c r="UPT9" s="201"/>
      <c r="UPU9" s="201"/>
      <c r="UPV9" s="201"/>
      <c r="UPW9" s="201"/>
      <c r="UPX9" s="201"/>
      <c r="UPY9" s="201"/>
      <c r="UPZ9" s="201"/>
      <c r="UQA9" s="201"/>
      <c r="UQB9" s="201"/>
      <c r="UQC9" s="201"/>
      <c r="UQD9" s="201"/>
      <c r="UQE9" s="201"/>
      <c r="UQF9" s="201"/>
      <c r="UQG9" s="201"/>
      <c r="UQH9" s="201"/>
      <c r="UQI9" s="201"/>
      <c r="UQJ9" s="201"/>
      <c r="UQK9" s="201"/>
      <c r="UQL9" s="201"/>
      <c r="UQM9" s="201"/>
      <c r="UQN9" s="201"/>
      <c r="UQO9" s="201"/>
      <c r="UQP9" s="201"/>
      <c r="UQQ9" s="201"/>
      <c r="UQR9" s="201"/>
      <c r="UQS9" s="201"/>
      <c r="UQT9" s="201"/>
      <c r="UQU9" s="201"/>
      <c r="UQV9" s="201"/>
      <c r="UQW9" s="201"/>
      <c r="UQX9" s="201"/>
      <c r="UQY9" s="201"/>
      <c r="UQZ9" s="201"/>
      <c r="URA9" s="201"/>
      <c r="URB9" s="201"/>
      <c r="URC9" s="201"/>
      <c r="URD9" s="201"/>
      <c r="URE9" s="201"/>
      <c r="URF9" s="201"/>
      <c r="URG9" s="201"/>
      <c r="URH9" s="201"/>
      <c r="URI9" s="201"/>
      <c r="URJ9" s="201"/>
      <c r="URK9" s="201"/>
      <c r="URL9" s="201"/>
      <c r="URM9" s="201"/>
      <c r="URN9" s="201"/>
      <c r="URO9" s="201"/>
      <c r="URP9" s="201"/>
      <c r="URQ9" s="201"/>
      <c r="URR9" s="201"/>
      <c r="URS9" s="201"/>
      <c r="URT9" s="201"/>
      <c r="URU9" s="201"/>
      <c r="URV9" s="201"/>
      <c r="URW9" s="201"/>
      <c r="URX9" s="201"/>
      <c r="URY9" s="201"/>
      <c r="URZ9" s="201"/>
      <c r="USA9" s="201"/>
      <c r="USB9" s="201"/>
      <c r="USC9" s="201"/>
      <c r="USD9" s="201"/>
      <c r="USE9" s="201"/>
      <c r="USF9" s="201"/>
      <c r="USG9" s="201"/>
      <c r="USH9" s="201"/>
      <c r="USI9" s="201"/>
      <c r="USJ9" s="201"/>
      <c r="USK9" s="201"/>
      <c r="USL9" s="201"/>
      <c r="USM9" s="201"/>
      <c r="USN9" s="201"/>
      <c r="USO9" s="201"/>
      <c r="USP9" s="201"/>
      <c r="USQ9" s="201"/>
      <c r="USR9" s="201"/>
      <c r="USS9" s="201"/>
      <c r="UST9" s="201"/>
      <c r="USU9" s="201"/>
      <c r="USV9" s="201"/>
      <c r="USW9" s="201"/>
      <c r="USX9" s="201"/>
      <c r="USY9" s="201"/>
      <c r="USZ9" s="201"/>
      <c r="UTA9" s="201"/>
      <c r="UTB9" s="201"/>
      <c r="UTC9" s="201"/>
      <c r="UTD9" s="201"/>
      <c r="UTE9" s="201"/>
      <c r="UTF9" s="201"/>
      <c r="UTG9" s="201"/>
      <c r="UTH9" s="201"/>
      <c r="UTI9" s="201"/>
      <c r="UTJ9" s="201"/>
      <c r="UTK9" s="201"/>
      <c r="UTL9" s="201"/>
      <c r="UTM9" s="201"/>
      <c r="UTN9" s="201"/>
      <c r="UTO9" s="201"/>
      <c r="UTP9" s="201"/>
      <c r="UTQ9" s="201"/>
      <c r="UTR9" s="201"/>
      <c r="UTS9" s="201"/>
      <c r="UTT9" s="201"/>
      <c r="UTU9" s="201"/>
      <c r="UTV9" s="201"/>
      <c r="UTW9" s="201"/>
      <c r="UTX9" s="201"/>
      <c r="UTY9" s="201"/>
      <c r="UTZ9" s="201"/>
      <c r="UUA9" s="201"/>
      <c r="UUB9" s="201"/>
      <c r="UUC9" s="201"/>
      <c r="UUD9" s="201"/>
      <c r="UUE9" s="201"/>
      <c r="UUF9" s="201"/>
      <c r="UUG9" s="201"/>
      <c r="UUH9" s="201"/>
      <c r="UUI9" s="201"/>
      <c r="UUJ9" s="201"/>
      <c r="UUK9" s="201"/>
      <c r="UUL9" s="201"/>
      <c r="UUM9" s="201"/>
      <c r="UUN9" s="201"/>
      <c r="UUO9" s="201"/>
      <c r="UUP9" s="201"/>
      <c r="UUQ9" s="201"/>
      <c r="UUR9" s="201"/>
      <c r="UUS9" s="201"/>
      <c r="UUT9" s="201"/>
      <c r="UUU9" s="201"/>
      <c r="UUV9" s="201"/>
      <c r="UUW9" s="201"/>
      <c r="UUX9" s="201"/>
      <c r="UUY9" s="201"/>
      <c r="UUZ9" s="201"/>
      <c r="UVA9" s="201"/>
      <c r="UVB9" s="201"/>
      <c r="UVC9" s="201"/>
      <c r="UVD9" s="201"/>
      <c r="UVE9" s="201"/>
      <c r="UVF9" s="201"/>
      <c r="UVG9" s="201"/>
      <c r="UVH9" s="201"/>
      <c r="UVI9" s="201"/>
      <c r="UVJ9" s="201"/>
      <c r="UVK9" s="201"/>
      <c r="UVL9" s="201"/>
      <c r="UVM9" s="201"/>
      <c r="UVN9" s="201"/>
      <c r="UVO9" s="201"/>
      <c r="UVP9" s="201"/>
      <c r="UVQ9" s="201"/>
      <c r="UVR9" s="201"/>
      <c r="UVS9" s="201"/>
      <c r="UVT9" s="201"/>
      <c r="UVU9" s="201"/>
      <c r="UVV9" s="201"/>
      <c r="UVW9" s="201"/>
      <c r="UVX9" s="201"/>
      <c r="UVY9" s="201"/>
      <c r="UVZ9" s="201"/>
      <c r="UWA9" s="201"/>
      <c r="UWB9" s="201"/>
      <c r="UWC9" s="201"/>
      <c r="UWD9" s="201"/>
      <c r="UWE9" s="201"/>
      <c r="UWF9" s="201"/>
      <c r="UWG9" s="201"/>
      <c r="UWH9" s="201"/>
      <c r="UWI9" s="201"/>
      <c r="UWJ9" s="201"/>
      <c r="UWK9" s="201"/>
      <c r="UWL9" s="201"/>
      <c r="UWM9" s="201"/>
      <c r="UWN9" s="201"/>
      <c r="UWO9" s="201"/>
      <c r="UWP9" s="201"/>
      <c r="UWQ9" s="201"/>
      <c r="UWR9" s="201"/>
      <c r="UWS9" s="201"/>
      <c r="UWT9" s="201"/>
      <c r="UWU9" s="201"/>
      <c r="UWV9" s="201"/>
      <c r="UWW9" s="201"/>
      <c r="UWX9" s="201"/>
      <c r="UWY9" s="201"/>
      <c r="UWZ9" s="201"/>
      <c r="UXA9" s="201"/>
      <c r="UXB9" s="201"/>
      <c r="UXC9" s="201"/>
      <c r="UXD9" s="201"/>
      <c r="UXE9" s="201"/>
      <c r="UXF9" s="201"/>
      <c r="UXG9" s="201"/>
      <c r="UXH9" s="201"/>
      <c r="UXI9" s="201"/>
      <c r="UXJ9" s="201"/>
      <c r="UXK9" s="201"/>
      <c r="UXL9" s="201"/>
      <c r="UXM9" s="201"/>
      <c r="UXN9" s="201"/>
      <c r="UXO9" s="201"/>
      <c r="UXP9" s="201"/>
      <c r="UXQ9" s="201"/>
      <c r="UXR9" s="201"/>
      <c r="UXS9" s="201"/>
      <c r="UXT9" s="201"/>
      <c r="UXU9" s="201"/>
      <c r="UXV9" s="201"/>
      <c r="UXW9" s="201"/>
      <c r="UXX9" s="201"/>
      <c r="UXY9" s="201"/>
      <c r="UXZ9" s="201"/>
      <c r="UYA9" s="201"/>
      <c r="UYB9" s="201"/>
      <c r="UYC9" s="201"/>
      <c r="UYD9" s="201"/>
      <c r="UYE9" s="201"/>
      <c r="UYF9" s="201"/>
      <c r="UYG9" s="201"/>
      <c r="UYH9" s="201"/>
      <c r="UYI9" s="201"/>
      <c r="UYJ9" s="201"/>
      <c r="UYK9" s="201"/>
      <c r="UYL9" s="201"/>
      <c r="UYM9" s="201"/>
      <c r="UYN9" s="201"/>
      <c r="UYO9" s="201"/>
      <c r="UYP9" s="201"/>
      <c r="UYQ9" s="201"/>
      <c r="UYR9" s="201"/>
      <c r="UYS9" s="201"/>
      <c r="UYT9" s="201"/>
      <c r="UYU9" s="201"/>
      <c r="UYV9" s="201"/>
      <c r="UYW9" s="201"/>
      <c r="UYX9" s="201"/>
      <c r="UYY9" s="201"/>
      <c r="UYZ9" s="201"/>
      <c r="UZA9" s="201"/>
      <c r="UZB9" s="201"/>
      <c r="UZC9" s="201"/>
      <c r="UZD9" s="201"/>
      <c r="UZE9" s="201"/>
      <c r="UZF9" s="201"/>
      <c r="UZG9" s="201"/>
      <c r="UZH9" s="201"/>
      <c r="UZI9" s="201"/>
      <c r="UZJ9" s="201"/>
      <c r="UZK9" s="201"/>
      <c r="UZL9" s="201"/>
      <c r="UZM9" s="201"/>
      <c r="UZN9" s="201"/>
      <c r="UZO9" s="201"/>
      <c r="UZP9" s="201"/>
      <c r="UZQ9" s="201"/>
      <c r="UZR9" s="201"/>
      <c r="UZS9" s="201"/>
      <c r="UZT9" s="201"/>
      <c r="UZU9" s="201"/>
      <c r="UZV9" s="201"/>
      <c r="UZW9" s="201"/>
      <c r="UZX9" s="201"/>
      <c r="UZY9" s="201"/>
      <c r="UZZ9" s="201"/>
      <c r="VAA9" s="201"/>
      <c r="VAB9" s="201"/>
      <c r="VAC9" s="201"/>
      <c r="VAD9" s="201"/>
      <c r="VAE9" s="201"/>
      <c r="VAF9" s="201"/>
      <c r="VAG9" s="201"/>
      <c r="VAH9" s="201"/>
      <c r="VAI9" s="201"/>
      <c r="VAJ9" s="201"/>
      <c r="VAK9" s="201"/>
      <c r="VAL9" s="201"/>
      <c r="VAM9" s="201"/>
      <c r="VAN9" s="201"/>
      <c r="VAO9" s="201"/>
      <c r="VAP9" s="201"/>
      <c r="VAQ9" s="201"/>
      <c r="VAR9" s="201"/>
      <c r="VAS9" s="201"/>
      <c r="VAT9" s="201"/>
      <c r="VAU9" s="201"/>
      <c r="VAV9" s="201"/>
      <c r="VAW9" s="201"/>
      <c r="VAX9" s="201"/>
      <c r="VAY9" s="201"/>
      <c r="VAZ9" s="201"/>
      <c r="VBA9" s="201"/>
      <c r="VBB9" s="201"/>
      <c r="VBC9" s="201"/>
      <c r="VBD9" s="201"/>
      <c r="VBE9" s="201"/>
      <c r="VBF9" s="201"/>
      <c r="VBG9" s="201"/>
      <c r="VBH9" s="201"/>
      <c r="VBI9" s="201"/>
      <c r="VBJ9" s="201"/>
      <c r="VBK9" s="201"/>
      <c r="VBL9" s="201"/>
      <c r="VBM9" s="201"/>
      <c r="VBN9" s="201"/>
      <c r="VBO9" s="201"/>
      <c r="VBP9" s="201"/>
      <c r="VBQ9" s="201"/>
      <c r="VBR9" s="201"/>
      <c r="VBS9" s="201"/>
      <c r="VBT9" s="201"/>
      <c r="VBU9" s="201"/>
      <c r="VBV9" s="201"/>
      <c r="VBW9" s="201"/>
      <c r="VBX9" s="201"/>
      <c r="VBY9" s="201"/>
      <c r="VBZ9" s="201"/>
      <c r="VCA9" s="201"/>
      <c r="VCB9" s="201"/>
      <c r="VCC9" s="201"/>
      <c r="VCD9" s="201"/>
      <c r="VCE9" s="201"/>
      <c r="VCF9" s="201"/>
      <c r="VCG9" s="201"/>
      <c r="VCH9" s="201"/>
      <c r="VCI9" s="201"/>
      <c r="VCJ9" s="201"/>
      <c r="VCK9" s="201"/>
      <c r="VCL9" s="201"/>
      <c r="VCM9" s="201"/>
      <c r="VCN9" s="201"/>
      <c r="VCO9" s="201"/>
      <c r="VCP9" s="201"/>
      <c r="VCQ9" s="201"/>
      <c r="VCR9" s="201"/>
      <c r="VCS9" s="201"/>
      <c r="VCT9" s="201"/>
      <c r="VCU9" s="201"/>
      <c r="VCV9" s="201"/>
      <c r="VCW9" s="201"/>
      <c r="VCX9" s="201"/>
      <c r="VCY9" s="201"/>
      <c r="VCZ9" s="201"/>
      <c r="VDA9" s="201"/>
      <c r="VDB9" s="201"/>
      <c r="VDC9" s="201"/>
      <c r="VDD9" s="201"/>
      <c r="VDE9" s="201"/>
      <c r="VDF9" s="201"/>
      <c r="VDG9" s="201"/>
      <c r="VDH9" s="201"/>
      <c r="VDI9" s="201"/>
      <c r="VDJ9" s="201"/>
      <c r="VDK9" s="201"/>
      <c r="VDL9" s="201"/>
      <c r="VDM9" s="201"/>
      <c r="VDN9" s="201"/>
      <c r="VDO9" s="201"/>
      <c r="VDP9" s="201"/>
      <c r="VDQ9" s="201"/>
      <c r="VDR9" s="201"/>
      <c r="VDS9" s="201"/>
      <c r="VDT9" s="201"/>
      <c r="VDU9" s="201"/>
      <c r="VDV9" s="201"/>
      <c r="VDW9" s="201"/>
      <c r="VDX9" s="201"/>
      <c r="VDY9" s="201"/>
      <c r="VDZ9" s="201"/>
      <c r="VEA9" s="201"/>
      <c r="VEB9" s="201"/>
      <c r="VEC9" s="201"/>
      <c r="VED9" s="201"/>
      <c r="VEE9" s="201"/>
      <c r="VEF9" s="201"/>
      <c r="VEG9" s="201"/>
      <c r="VEH9" s="201"/>
      <c r="VEI9" s="201"/>
      <c r="VEJ9" s="201"/>
      <c r="VEK9" s="201"/>
      <c r="VEL9" s="201"/>
      <c r="VEM9" s="201"/>
      <c r="VEN9" s="201"/>
      <c r="VEO9" s="201"/>
      <c r="VEP9" s="201"/>
      <c r="VEQ9" s="201"/>
      <c r="VER9" s="201"/>
      <c r="VES9" s="201"/>
      <c r="VET9" s="201"/>
      <c r="VEU9" s="201"/>
      <c r="VEV9" s="201"/>
      <c r="VEW9" s="201"/>
      <c r="VEX9" s="201"/>
      <c r="VEY9" s="201"/>
      <c r="VEZ9" s="201"/>
      <c r="VFA9" s="201"/>
      <c r="VFB9" s="201"/>
      <c r="VFC9" s="201"/>
      <c r="VFD9" s="201"/>
      <c r="VFE9" s="201"/>
      <c r="VFF9" s="201"/>
      <c r="VFG9" s="201"/>
      <c r="VFH9" s="201"/>
      <c r="VFI9" s="201"/>
      <c r="VFJ9" s="201"/>
      <c r="VFK9" s="201"/>
      <c r="VFL9" s="201"/>
      <c r="VFM9" s="201"/>
      <c r="VFN9" s="201"/>
      <c r="VFO9" s="201"/>
      <c r="VFP9" s="201"/>
      <c r="VFQ9" s="201"/>
      <c r="VFR9" s="201"/>
      <c r="VFS9" s="201"/>
      <c r="VFT9" s="201"/>
      <c r="VFU9" s="201"/>
      <c r="VFV9" s="201"/>
      <c r="VFW9" s="201"/>
      <c r="VFX9" s="201"/>
      <c r="VFY9" s="201"/>
      <c r="VFZ9" s="201"/>
      <c r="VGA9" s="201"/>
      <c r="VGB9" s="201"/>
      <c r="VGC9" s="201"/>
      <c r="VGD9" s="201"/>
      <c r="VGE9" s="201"/>
      <c r="VGF9" s="201"/>
      <c r="VGG9" s="201"/>
      <c r="VGH9" s="201"/>
      <c r="VGI9" s="201"/>
      <c r="VGJ9" s="201"/>
      <c r="VGK9" s="201"/>
      <c r="VGL9" s="201"/>
      <c r="VGM9" s="201"/>
      <c r="VGN9" s="201"/>
      <c r="VGO9" s="201"/>
      <c r="VGP9" s="201"/>
      <c r="VGQ9" s="201"/>
      <c r="VGR9" s="201"/>
      <c r="VGS9" s="201"/>
      <c r="VGT9" s="201"/>
      <c r="VGU9" s="201"/>
      <c r="VGV9" s="201"/>
      <c r="VGW9" s="201"/>
      <c r="VGX9" s="201"/>
      <c r="VGY9" s="201"/>
      <c r="VGZ9" s="201"/>
      <c r="VHA9" s="201"/>
      <c r="VHB9" s="201"/>
      <c r="VHC9" s="201"/>
      <c r="VHD9" s="201"/>
      <c r="VHE9" s="201"/>
      <c r="VHF9" s="201"/>
      <c r="VHG9" s="201"/>
      <c r="VHH9" s="201"/>
      <c r="VHI9" s="201"/>
      <c r="VHJ9" s="201"/>
      <c r="VHK9" s="201"/>
      <c r="VHL9" s="201"/>
      <c r="VHM9" s="201"/>
      <c r="VHN9" s="201"/>
      <c r="VHO9" s="201"/>
      <c r="VHP9" s="201"/>
      <c r="VHQ9" s="201"/>
      <c r="VHR9" s="201"/>
      <c r="VHS9" s="201"/>
      <c r="VHT9" s="201"/>
      <c r="VHU9" s="201"/>
      <c r="VHV9" s="201"/>
      <c r="VHW9" s="201"/>
      <c r="VHX9" s="201"/>
      <c r="VHY9" s="201"/>
      <c r="VHZ9" s="201"/>
      <c r="VIA9" s="201"/>
      <c r="VIB9" s="201"/>
      <c r="VIC9" s="201"/>
      <c r="VID9" s="201"/>
      <c r="VIE9" s="201"/>
      <c r="VIF9" s="201"/>
      <c r="VIG9" s="201"/>
      <c r="VIH9" s="201"/>
      <c r="VII9" s="201"/>
      <c r="VIJ9" s="201"/>
      <c r="VIK9" s="201"/>
      <c r="VIL9" s="201"/>
      <c r="VIM9" s="201"/>
      <c r="VIN9" s="201"/>
      <c r="VIO9" s="201"/>
      <c r="VIP9" s="201"/>
      <c r="VIQ9" s="201"/>
      <c r="VIR9" s="201"/>
      <c r="VIS9" s="201"/>
      <c r="VIT9" s="201"/>
      <c r="VIU9" s="201"/>
      <c r="VIV9" s="201"/>
      <c r="VIW9" s="201"/>
      <c r="VIX9" s="201"/>
      <c r="VIY9" s="201"/>
      <c r="VIZ9" s="201"/>
      <c r="VJA9" s="201"/>
      <c r="VJB9" s="201"/>
      <c r="VJC9" s="201"/>
      <c r="VJD9" s="201"/>
      <c r="VJE9" s="201"/>
      <c r="VJF9" s="201"/>
      <c r="VJG9" s="201"/>
      <c r="VJH9" s="201"/>
      <c r="VJI9" s="201"/>
      <c r="VJJ9" s="201"/>
      <c r="VJK9" s="201"/>
      <c r="VJL9" s="201"/>
      <c r="VJM9" s="201"/>
      <c r="VJN9" s="201"/>
      <c r="VJO9" s="201"/>
      <c r="VJP9" s="201"/>
      <c r="VJQ9" s="201"/>
      <c r="VJR9" s="201"/>
      <c r="VJS9" s="201"/>
      <c r="VJT9" s="201"/>
      <c r="VJU9" s="201"/>
      <c r="VJV9" s="201"/>
      <c r="VJW9" s="201"/>
      <c r="VJX9" s="201"/>
      <c r="VJY9" s="201"/>
      <c r="VJZ9" s="201"/>
      <c r="VKA9" s="201"/>
      <c r="VKB9" s="201"/>
      <c r="VKC9" s="201"/>
      <c r="VKD9" s="201"/>
      <c r="VKE9" s="201"/>
      <c r="VKF9" s="201"/>
      <c r="VKG9" s="201"/>
      <c r="VKH9" s="201"/>
      <c r="VKI9" s="201"/>
      <c r="VKJ9" s="201"/>
      <c r="VKK9" s="201"/>
      <c r="VKL9" s="201"/>
      <c r="VKM9" s="201"/>
      <c r="VKN9" s="201"/>
      <c r="VKO9" s="201"/>
      <c r="VKP9" s="201"/>
      <c r="VKQ9" s="201"/>
      <c r="VKR9" s="201"/>
      <c r="VKS9" s="201"/>
      <c r="VKT9" s="201"/>
      <c r="VKU9" s="201"/>
      <c r="VKV9" s="201"/>
      <c r="VKW9" s="201"/>
      <c r="VKX9" s="201"/>
      <c r="VKY9" s="201"/>
      <c r="VKZ9" s="201"/>
      <c r="VLA9" s="201"/>
      <c r="VLB9" s="201"/>
      <c r="VLC9" s="201"/>
      <c r="VLD9" s="201"/>
      <c r="VLE9" s="201"/>
      <c r="VLF9" s="201"/>
      <c r="VLG9" s="201"/>
      <c r="VLH9" s="201"/>
      <c r="VLI9" s="201"/>
      <c r="VLJ9" s="201"/>
      <c r="VLK9" s="201"/>
      <c r="VLL9" s="201"/>
      <c r="VLM9" s="201"/>
      <c r="VLN9" s="201"/>
      <c r="VLO9" s="201"/>
      <c r="VLP9" s="201"/>
      <c r="VLQ9" s="201"/>
      <c r="VLR9" s="201"/>
      <c r="VLS9" s="201"/>
      <c r="VLT9" s="201"/>
      <c r="VLU9" s="201"/>
      <c r="VLV9" s="201"/>
      <c r="VLW9" s="201"/>
      <c r="VLX9" s="201"/>
      <c r="VLY9" s="201"/>
      <c r="VLZ9" s="201"/>
      <c r="VMA9" s="201"/>
      <c r="VMB9" s="201"/>
      <c r="VMC9" s="201"/>
      <c r="VMD9" s="201"/>
      <c r="VME9" s="201"/>
      <c r="VMF9" s="201"/>
      <c r="VMG9" s="201"/>
      <c r="VMH9" s="201"/>
      <c r="VMI9" s="201"/>
      <c r="VMJ9" s="201"/>
      <c r="VMK9" s="201"/>
      <c r="VML9" s="201"/>
      <c r="VMM9" s="201"/>
      <c r="VMN9" s="201"/>
      <c r="VMO9" s="201"/>
      <c r="VMP9" s="201"/>
      <c r="VMQ9" s="201"/>
      <c r="VMR9" s="201"/>
      <c r="VMS9" s="201"/>
      <c r="VMT9" s="201"/>
      <c r="VMU9" s="201"/>
      <c r="VMV9" s="201"/>
      <c r="VMW9" s="201"/>
      <c r="VMX9" s="201"/>
      <c r="VMY9" s="201"/>
      <c r="VMZ9" s="201"/>
      <c r="VNA9" s="201"/>
      <c r="VNB9" s="201"/>
      <c r="VNC9" s="201"/>
      <c r="VND9" s="201"/>
      <c r="VNE9" s="201"/>
      <c r="VNF9" s="201"/>
      <c r="VNG9" s="201"/>
      <c r="VNH9" s="201"/>
      <c r="VNI9" s="201"/>
      <c r="VNJ9" s="201"/>
      <c r="VNK9" s="201"/>
      <c r="VNL9" s="201"/>
      <c r="VNM9" s="201"/>
      <c r="VNN9" s="201"/>
      <c r="VNO9" s="201"/>
      <c r="VNP9" s="201"/>
      <c r="VNQ9" s="201"/>
      <c r="VNR9" s="201"/>
      <c r="VNS9" s="201"/>
      <c r="VNT9" s="201"/>
      <c r="VNU9" s="201"/>
      <c r="VNV9" s="201"/>
      <c r="VNW9" s="201"/>
      <c r="VNX9" s="201"/>
      <c r="VNY9" s="201"/>
      <c r="VNZ9" s="201"/>
      <c r="VOA9" s="201"/>
      <c r="VOB9" s="201"/>
      <c r="VOC9" s="201"/>
      <c r="VOD9" s="201"/>
      <c r="VOE9" s="201"/>
      <c r="VOF9" s="201"/>
      <c r="VOG9" s="201"/>
      <c r="VOH9" s="201"/>
      <c r="VOI9" s="201"/>
      <c r="VOJ9" s="201"/>
      <c r="VOK9" s="201"/>
      <c r="VOL9" s="201"/>
      <c r="VOM9" s="201"/>
      <c r="VON9" s="201"/>
      <c r="VOO9" s="201"/>
      <c r="VOP9" s="201"/>
      <c r="VOQ9" s="201"/>
      <c r="VOR9" s="201"/>
      <c r="VOS9" s="201"/>
      <c r="VOT9" s="201"/>
      <c r="VOU9" s="201"/>
      <c r="VOV9" s="201"/>
      <c r="VOW9" s="201"/>
      <c r="VOX9" s="201"/>
      <c r="VOY9" s="201"/>
      <c r="VOZ9" s="201"/>
      <c r="VPA9" s="201"/>
      <c r="VPB9" s="201"/>
      <c r="VPC9" s="201"/>
      <c r="VPD9" s="201"/>
      <c r="VPE9" s="201"/>
      <c r="VPF9" s="201"/>
      <c r="VPG9" s="201"/>
      <c r="VPH9" s="201"/>
      <c r="VPI9" s="201"/>
      <c r="VPJ9" s="201"/>
      <c r="VPK9" s="201"/>
      <c r="VPL9" s="201"/>
      <c r="VPM9" s="201"/>
      <c r="VPN9" s="201"/>
      <c r="VPO9" s="201"/>
      <c r="VPP9" s="201"/>
      <c r="VPQ9" s="201"/>
      <c r="VPR9" s="201"/>
      <c r="VPS9" s="201"/>
      <c r="VPT9" s="201"/>
      <c r="VPU9" s="201"/>
      <c r="VPV9" s="201"/>
      <c r="VPW9" s="201"/>
      <c r="VPX9" s="201"/>
      <c r="VPY9" s="201"/>
      <c r="VPZ9" s="201"/>
      <c r="VQA9" s="201"/>
      <c r="VQB9" s="201"/>
      <c r="VQC9" s="201"/>
      <c r="VQD9" s="201"/>
      <c r="VQE9" s="201"/>
      <c r="VQF9" s="201"/>
      <c r="VQG9" s="201"/>
      <c r="VQH9" s="201"/>
      <c r="VQI9" s="201"/>
      <c r="VQJ9" s="201"/>
      <c r="VQK9" s="201"/>
      <c r="VQL9" s="201"/>
      <c r="VQM9" s="201"/>
      <c r="VQN9" s="201"/>
      <c r="VQO9" s="201"/>
      <c r="VQP9" s="201"/>
      <c r="VQQ9" s="201"/>
      <c r="VQR9" s="201"/>
      <c r="VQS9" s="201"/>
      <c r="VQT9" s="201"/>
      <c r="VQU9" s="201"/>
      <c r="VQV9" s="201"/>
      <c r="VQW9" s="201"/>
      <c r="VQX9" s="201"/>
      <c r="VQY9" s="201"/>
      <c r="VQZ9" s="201"/>
      <c r="VRA9" s="201"/>
      <c r="VRB9" s="201"/>
      <c r="VRC9" s="201"/>
      <c r="VRD9" s="201"/>
      <c r="VRE9" s="201"/>
      <c r="VRF9" s="201"/>
      <c r="VRG9" s="201"/>
      <c r="VRH9" s="201"/>
      <c r="VRI9" s="201"/>
      <c r="VRJ9" s="201"/>
      <c r="VRK9" s="201"/>
      <c r="VRL9" s="201"/>
      <c r="VRM9" s="201"/>
      <c r="VRN9" s="201"/>
      <c r="VRO9" s="201"/>
      <c r="VRP9" s="201"/>
      <c r="VRQ9" s="201"/>
      <c r="VRR9" s="201"/>
      <c r="VRS9" s="201"/>
      <c r="VRT9" s="201"/>
      <c r="VRU9" s="201"/>
      <c r="VRV9" s="201"/>
      <c r="VRW9" s="201"/>
      <c r="VRX9" s="201"/>
      <c r="VRY9" s="201"/>
      <c r="VRZ9" s="201"/>
      <c r="VSA9" s="201"/>
      <c r="VSB9" s="201"/>
      <c r="VSC9" s="201"/>
      <c r="VSD9" s="201"/>
      <c r="VSE9" s="201"/>
      <c r="VSF9" s="201"/>
      <c r="VSG9" s="201"/>
      <c r="VSH9" s="201"/>
      <c r="VSI9" s="201"/>
      <c r="VSJ9" s="201"/>
      <c r="VSK9" s="201"/>
      <c r="VSL9" s="201"/>
      <c r="VSM9" s="201"/>
      <c r="VSN9" s="201"/>
      <c r="VSO9" s="201"/>
      <c r="VSP9" s="201"/>
      <c r="VSQ9" s="201"/>
      <c r="VSR9" s="201"/>
      <c r="VSS9" s="201"/>
      <c r="VST9" s="201"/>
      <c r="VSU9" s="201"/>
      <c r="VSV9" s="201"/>
      <c r="VSW9" s="201"/>
      <c r="VSX9" s="201"/>
      <c r="VSY9" s="201"/>
      <c r="VSZ9" s="201"/>
      <c r="VTA9" s="201"/>
      <c r="VTB9" s="201"/>
      <c r="VTC9" s="201"/>
      <c r="VTD9" s="201"/>
      <c r="VTE9" s="201"/>
      <c r="VTF9" s="201"/>
      <c r="VTG9" s="201"/>
      <c r="VTH9" s="201"/>
      <c r="VTI9" s="201"/>
      <c r="VTJ9" s="201"/>
      <c r="VTK9" s="201"/>
      <c r="VTL9" s="201"/>
      <c r="VTM9" s="201"/>
      <c r="VTN9" s="201"/>
      <c r="VTO9" s="201"/>
      <c r="VTP9" s="201"/>
      <c r="VTQ9" s="201"/>
      <c r="VTR9" s="201"/>
      <c r="VTS9" s="201"/>
      <c r="VTT9" s="201"/>
      <c r="VTU9" s="201"/>
      <c r="VTV9" s="201"/>
      <c r="VTW9" s="201"/>
      <c r="VTX9" s="201"/>
      <c r="VTY9" s="201"/>
      <c r="VTZ9" s="201"/>
      <c r="VUA9" s="201"/>
      <c r="VUB9" s="201"/>
      <c r="VUC9" s="201"/>
      <c r="VUD9" s="201"/>
      <c r="VUE9" s="201"/>
      <c r="VUF9" s="201"/>
      <c r="VUG9" s="201"/>
      <c r="VUH9" s="201"/>
      <c r="VUI9" s="201"/>
      <c r="VUJ9" s="201"/>
      <c r="VUK9" s="201"/>
      <c r="VUL9" s="201"/>
      <c r="VUM9" s="201"/>
      <c r="VUN9" s="201"/>
      <c r="VUO9" s="201"/>
      <c r="VUP9" s="201"/>
      <c r="VUQ9" s="201"/>
      <c r="VUR9" s="201"/>
      <c r="VUS9" s="201"/>
      <c r="VUT9" s="201"/>
      <c r="VUU9" s="201"/>
      <c r="VUV9" s="201"/>
      <c r="VUW9" s="201"/>
      <c r="VUX9" s="201"/>
      <c r="VUY9" s="201"/>
      <c r="VUZ9" s="201"/>
      <c r="VVA9" s="201"/>
      <c r="VVB9" s="201"/>
      <c r="VVC9" s="201"/>
      <c r="VVD9" s="201"/>
      <c r="VVE9" s="201"/>
      <c r="VVF9" s="201"/>
      <c r="VVG9" s="201"/>
      <c r="VVH9" s="201"/>
      <c r="VVI9" s="201"/>
      <c r="VVJ9" s="201"/>
      <c r="VVK9" s="201"/>
      <c r="VVL9" s="201"/>
      <c r="VVM9" s="201"/>
      <c r="VVN9" s="201"/>
      <c r="VVO9" s="201"/>
      <c r="VVP9" s="201"/>
      <c r="VVQ9" s="201"/>
      <c r="VVR9" s="201"/>
      <c r="VVS9" s="201"/>
      <c r="VVT9" s="201"/>
      <c r="VVU9" s="201"/>
      <c r="VVV9" s="201"/>
      <c r="VVW9" s="201"/>
      <c r="VVX9" s="201"/>
      <c r="VVY9" s="201"/>
      <c r="VVZ9" s="201"/>
      <c r="VWA9" s="201"/>
      <c r="VWB9" s="201"/>
      <c r="VWC9" s="201"/>
      <c r="VWD9" s="201"/>
      <c r="VWE9" s="201"/>
      <c r="VWF9" s="201"/>
      <c r="VWG9" s="201"/>
      <c r="VWH9" s="201"/>
      <c r="VWI9" s="201"/>
      <c r="VWJ9" s="201"/>
      <c r="VWK9" s="201"/>
      <c r="VWL9" s="201"/>
      <c r="VWM9" s="201"/>
      <c r="VWN9" s="201"/>
      <c r="VWO9" s="201"/>
      <c r="VWP9" s="201"/>
      <c r="VWQ9" s="201"/>
      <c r="VWR9" s="201"/>
      <c r="VWS9" s="201"/>
      <c r="VWT9" s="201"/>
      <c r="VWU9" s="201"/>
      <c r="VWV9" s="201"/>
      <c r="VWW9" s="201"/>
      <c r="VWX9" s="201"/>
      <c r="VWY9" s="201"/>
      <c r="VWZ9" s="201"/>
      <c r="VXA9" s="201"/>
      <c r="VXB9" s="201"/>
      <c r="VXC9" s="201"/>
      <c r="VXD9" s="201"/>
      <c r="VXE9" s="201"/>
      <c r="VXF9" s="201"/>
      <c r="VXG9" s="201"/>
      <c r="VXH9" s="201"/>
      <c r="VXI9" s="201"/>
      <c r="VXJ9" s="201"/>
      <c r="VXK9" s="201"/>
      <c r="VXL9" s="201"/>
      <c r="VXM9" s="201"/>
      <c r="VXN9" s="201"/>
      <c r="VXO9" s="201"/>
      <c r="VXP9" s="201"/>
      <c r="VXQ9" s="201"/>
      <c r="VXR9" s="201"/>
      <c r="VXS9" s="201"/>
      <c r="VXT9" s="201"/>
      <c r="VXU9" s="201"/>
      <c r="VXV9" s="201"/>
      <c r="VXW9" s="201"/>
      <c r="VXX9" s="201"/>
      <c r="VXY9" s="201"/>
      <c r="VXZ9" s="201"/>
      <c r="VYA9" s="201"/>
      <c r="VYB9" s="201"/>
      <c r="VYC9" s="201"/>
      <c r="VYD9" s="201"/>
      <c r="VYE9" s="201"/>
      <c r="VYF9" s="201"/>
      <c r="VYG9" s="201"/>
      <c r="VYH9" s="201"/>
      <c r="VYI9" s="201"/>
      <c r="VYJ9" s="201"/>
      <c r="VYK9" s="201"/>
      <c r="VYL9" s="201"/>
      <c r="VYM9" s="201"/>
      <c r="VYN9" s="201"/>
      <c r="VYO9" s="201"/>
      <c r="VYP9" s="201"/>
      <c r="VYQ9" s="201"/>
      <c r="VYR9" s="201"/>
      <c r="VYS9" s="201"/>
      <c r="VYT9" s="201"/>
      <c r="VYU9" s="201"/>
      <c r="VYV9" s="201"/>
      <c r="VYW9" s="201"/>
      <c r="VYX9" s="201"/>
      <c r="VYY9" s="201"/>
      <c r="VYZ9" s="201"/>
      <c r="VZA9" s="201"/>
      <c r="VZB9" s="201"/>
      <c r="VZC9" s="201"/>
      <c r="VZD9" s="201"/>
      <c r="VZE9" s="201"/>
      <c r="VZF9" s="201"/>
      <c r="VZG9" s="201"/>
      <c r="VZH9" s="201"/>
      <c r="VZI9" s="201"/>
      <c r="VZJ9" s="201"/>
      <c r="VZK9" s="201"/>
      <c r="VZL9" s="201"/>
      <c r="VZM9" s="201"/>
      <c r="VZN9" s="201"/>
      <c r="VZO9" s="201"/>
      <c r="VZP9" s="201"/>
      <c r="VZQ9" s="201"/>
      <c r="VZR9" s="201"/>
      <c r="VZS9" s="201"/>
      <c r="VZT9" s="201"/>
      <c r="VZU9" s="201"/>
      <c r="VZV9" s="201"/>
      <c r="VZW9" s="201"/>
      <c r="VZX9" s="201"/>
      <c r="VZY9" s="201"/>
      <c r="VZZ9" s="201"/>
      <c r="WAA9" s="201"/>
      <c r="WAB9" s="201"/>
      <c r="WAC9" s="201"/>
      <c r="WAD9" s="201"/>
      <c r="WAE9" s="201"/>
      <c r="WAF9" s="201"/>
      <c r="WAG9" s="201"/>
      <c r="WAH9" s="201"/>
      <c r="WAI9" s="201"/>
      <c r="WAJ9" s="201"/>
      <c r="WAK9" s="201"/>
      <c r="WAL9" s="201"/>
      <c r="WAM9" s="201"/>
      <c r="WAN9" s="201"/>
      <c r="WAO9" s="201"/>
      <c r="WAP9" s="201"/>
      <c r="WAQ9" s="201"/>
      <c r="WAR9" s="201"/>
      <c r="WAS9" s="201"/>
      <c r="WAT9" s="201"/>
      <c r="WAU9" s="201"/>
      <c r="WAV9" s="201"/>
      <c r="WAW9" s="201"/>
      <c r="WAX9" s="201"/>
      <c r="WAY9" s="201"/>
      <c r="WAZ9" s="201"/>
      <c r="WBA9" s="201"/>
      <c r="WBB9" s="201"/>
      <c r="WBC9" s="201"/>
      <c r="WBD9" s="201"/>
      <c r="WBE9" s="201"/>
      <c r="WBF9" s="201"/>
      <c r="WBG9" s="201"/>
      <c r="WBH9" s="201"/>
      <c r="WBI9" s="201"/>
      <c r="WBJ9" s="201"/>
      <c r="WBK9" s="201"/>
      <c r="WBL9" s="201"/>
      <c r="WBM9" s="201"/>
      <c r="WBN9" s="201"/>
      <c r="WBO9" s="201"/>
      <c r="WBP9" s="201"/>
      <c r="WBQ9" s="201"/>
      <c r="WBR9" s="201"/>
      <c r="WBS9" s="201"/>
      <c r="WBT9" s="201"/>
      <c r="WBU9" s="201"/>
      <c r="WBV9" s="201"/>
      <c r="WBW9" s="201"/>
      <c r="WBX9" s="201"/>
      <c r="WBY9" s="201"/>
      <c r="WBZ9" s="201"/>
      <c r="WCA9" s="201"/>
      <c r="WCB9" s="201"/>
      <c r="WCC9" s="201"/>
      <c r="WCD9" s="201"/>
      <c r="WCE9" s="201"/>
      <c r="WCF9" s="201"/>
      <c r="WCG9" s="201"/>
      <c r="WCH9" s="201"/>
      <c r="WCI9" s="201"/>
      <c r="WCJ9" s="201"/>
      <c r="WCK9" s="201"/>
      <c r="WCL9" s="201"/>
      <c r="WCM9" s="201"/>
      <c r="WCN9" s="201"/>
      <c r="WCO9" s="201"/>
      <c r="WCP9" s="201"/>
      <c r="WCQ9" s="201"/>
      <c r="WCR9" s="201"/>
      <c r="WCS9" s="201"/>
      <c r="WCT9" s="201"/>
      <c r="WCU9" s="201"/>
      <c r="WCV9" s="201"/>
      <c r="WCW9" s="201"/>
      <c r="WCX9" s="201"/>
      <c r="WCY9" s="201"/>
      <c r="WCZ9" s="201"/>
      <c r="WDA9" s="201"/>
      <c r="WDB9" s="201"/>
      <c r="WDC9" s="201"/>
      <c r="WDD9" s="201"/>
      <c r="WDE9" s="201"/>
      <c r="WDF9" s="201"/>
      <c r="WDG9" s="201"/>
      <c r="WDH9" s="201"/>
      <c r="WDI9" s="201"/>
      <c r="WDJ9" s="201"/>
      <c r="WDK9" s="201"/>
      <c r="WDL9" s="201"/>
      <c r="WDM9" s="201"/>
      <c r="WDN9" s="201"/>
      <c r="WDO9" s="201"/>
      <c r="WDP9" s="201"/>
      <c r="WDQ9" s="201"/>
      <c r="WDR9" s="201"/>
      <c r="WDS9" s="201"/>
      <c r="WDT9" s="201"/>
      <c r="WDU9" s="201"/>
      <c r="WDV9" s="201"/>
      <c r="WDW9" s="201"/>
      <c r="WDX9" s="201"/>
      <c r="WDY9" s="201"/>
      <c r="WDZ9" s="201"/>
      <c r="WEA9" s="201"/>
      <c r="WEB9" s="201"/>
      <c r="WEC9" s="201"/>
      <c r="WED9" s="201"/>
      <c r="WEE9" s="201"/>
      <c r="WEF9" s="201"/>
      <c r="WEG9" s="201"/>
      <c r="WEH9" s="201"/>
      <c r="WEI9" s="201"/>
      <c r="WEJ9" s="201"/>
      <c r="WEK9" s="201"/>
      <c r="WEL9" s="201"/>
      <c r="WEM9" s="201"/>
      <c r="WEN9" s="201"/>
      <c r="WEO9" s="201"/>
      <c r="WEP9" s="201"/>
      <c r="WEQ9" s="201"/>
      <c r="WER9" s="201"/>
      <c r="WES9" s="201"/>
      <c r="WET9" s="201"/>
      <c r="WEU9" s="201"/>
      <c r="WEV9" s="201"/>
      <c r="WEW9" s="201"/>
      <c r="WEX9" s="201"/>
      <c r="WEY9" s="201"/>
      <c r="WEZ9" s="201"/>
      <c r="WFA9" s="201"/>
      <c r="WFB9" s="201"/>
      <c r="WFC9" s="201"/>
      <c r="WFD9" s="201"/>
      <c r="WFE9" s="201"/>
      <c r="WFF9" s="201"/>
      <c r="WFG9" s="201"/>
      <c r="WFH9" s="201"/>
      <c r="WFI9" s="201"/>
      <c r="WFJ9" s="201"/>
      <c r="WFK9" s="201"/>
      <c r="WFL9" s="201"/>
      <c r="WFM9" s="201"/>
      <c r="WFN9" s="201"/>
      <c r="WFO9" s="201"/>
      <c r="WFP9" s="201"/>
      <c r="WFQ9" s="201"/>
      <c r="WFR9" s="201"/>
      <c r="WFS9" s="201"/>
      <c r="WFT9" s="201"/>
      <c r="WFU9" s="201"/>
      <c r="WFV9" s="201"/>
      <c r="WFW9" s="201"/>
      <c r="WFX9" s="201"/>
      <c r="WFY9" s="201"/>
      <c r="WFZ9" s="201"/>
      <c r="WGA9" s="201"/>
      <c r="WGB9" s="201"/>
      <c r="WGC9" s="201"/>
      <c r="WGD9" s="201"/>
      <c r="WGE9" s="201"/>
      <c r="WGF9" s="201"/>
      <c r="WGG9" s="201"/>
      <c r="WGH9" s="201"/>
      <c r="WGI9" s="201"/>
      <c r="WGJ9" s="201"/>
      <c r="WGK9" s="201"/>
      <c r="WGL9" s="201"/>
      <c r="WGM9" s="201"/>
      <c r="WGN9" s="201"/>
      <c r="WGO9" s="201"/>
      <c r="WGP9" s="201"/>
      <c r="WGQ9" s="201"/>
      <c r="WGR9" s="201"/>
      <c r="WGS9" s="201"/>
      <c r="WGT9" s="201"/>
      <c r="WGU9" s="201"/>
      <c r="WGV9" s="201"/>
      <c r="WGW9" s="201"/>
      <c r="WGX9" s="201"/>
      <c r="WGY9" s="201"/>
      <c r="WGZ9" s="201"/>
      <c r="WHA9" s="201"/>
      <c r="WHB9" s="201"/>
      <c r="WHC9" s="201"/>
      <c r="WHD9" s="201"/>
      <c r="WHE9" s="201"/>
      <c r="WHF9" s="201"/>
      <c r="WHG9" s="201"/>
      <c r="WHH9" s="201"/>
      <c r="WHI9" s="201"/>
      <c r="WHJ9" s="201"/>
      <c r="WHK9" s="201"/>
      <c r="WHL9" s="201"/>
      <c r="WHM9" s="201"/>
      <c r="WHN9" s="201"/>
      <c r="WHO9" s="201"/>
      <c r="WHP9" s="201"/>
      <c r="WHQ9" s="201"/>
      <c r="WHR9" s="201"/>
      <c r="WHS9" s="201"/>
      <c r="WHT9" s="201"/>
      <c r="WHU9" s="201"/>
      <c r="WHV9" s="201"/>
      <c r="WHW9" s="201"/>
      <c r="WHX9" s="201"/>
      <c r="WHY9" s="201"/>
      <c r="WHZ9" s="201"/>
      <c r="WIA9" s="201"/>
      <c r="WIB9" s="201"/>
      <c r="WIC9" s="201"/>
      <c r="WID9" s="201"/>
      <c r="WIE9" s="201"/>
      <c r="WIF9" s="201"/>
      <c r="WIG9" s="201"/>
      <c r="WIH9" s="201"/>
      <c r="WII9" s="201"/>
      <c r="WIJ9" s="201"/>
      <c r="WIK9" s="201"/>
      <c r="WIL9" s="201"/>
      <c r="WIM9" s="201"/>
      <c r="WIN9" s="201"/>
      <c r="WIO9" s="201"/>
      <c r="WIP9" s="201"/>
      <c r="WIQ9" s="201"/>
      <c r="WIR9" s="201"/>
      <c r="WIS9" s="201"/>
      <c r="WIT9" s="201"/>
      <c r="WIU9" s="201"/>
      <c r="WIV9" s="201"/>
      <c r="WIW9" s="201"/>
      <c r="WIX9" s="201"/>
      <c r="WIY9" s="201"/>
      <c r="WIZ9" s="201"/>
      <c r="WJA9" s="201"/>
      <c r="WJB9" s="201"/>
      <c r="WJC9" s="201"/>
      <c r="WJD9" s="201"/>
      <c r="WJE9" s="201"/>
      <c r="WJF9" s="201"/>
      <c r="WJG9" s="201"/>
      <c r="WJH9" s="201"/>
      <c r="WJI9" s="201"/>
      <c r="WJJ9" s="201"/>
      <c r="WJK9" s="201"/>
      <c r="WJL9" s="201"/>
      <c r="WJM9" s="201"/>
      <c r="WJN9" s="201"/>
      <c r="WJO9" s="201"/>
      <c r="WJP9" s="201"/>
      <c r="WJQ9" s="201"/>
      <c r="WJR9" s="201"/>
      <c r="WJS9" s="201"/>
      <c r="WJT9" s="201"/>
      <c r="WJU9" s="201"/>
      <c r="WJV9" s="201"/>
      <c r="WJW9" s="201"/>
      <c r="WJX9" s="201"/>
      <c r="WJY9" s="201"/>
      <c r="WJZ9" s="201"/>
      <c r="WKA9" s="201"/>
      <c r="WKB9" s="201"/>
      <c r="WKC9" s="201"/>
      <c r="WKD9" s="201"/>
      <c r="WKE9" s="201"/>
      <c r="WKF9" s="201"/>
      <c r="WKG9" s="201"/>
      <c r="WKH9" s="201"/>
      <c r="WKI9" s="201"/>
      <c r="WKJ9" s="201"/>
      <c r="WKK9" s="201"/>
      <c r="WKL9" s="201"/>
      <c r="WKM9" s="201"/>
      <c r="WKN9" s="201"/>
      <c r="WKO9" s="201"/>
      <c r="WKP9" s="201"/>
      <c r="WKQ9" s="201"/>
      <c r="WKR9" s="201"/>
      <c r="WKS9" s="201"/>
      <c r="WKT9" s="201"/>
      <c r="WKU9" s="201"/>
      <c r="WKV9" s="201"/>
      <c r="WKW9" s="201"/>
      <c r="WKX9" s="201"/>
      <c r="WKY9" s="201"/>
      <c r="WKZ9" s="201"/>
      <c r="WLA9" s="201"/>
      <c r="WLB9" s="201"/>
      <c r="WLC9" s="201"/>
      <c r="WLD9" s="201"/>
      <c r="WLE9" s="201"/>
      <c r="WLF9" s="201"/>
      <c r="WLG9" s="201"/>
      <c r="WLH9" s="201"/>
      <c r="WLI9" s="201"/>
      <c r="WLJ9" s="201"/>
      <c r="WLK9" s="201"/>
      <c r="WLL9" s="201"/>
      <c r="WLM9" s="201"/>
      <c r="WLN9" s="201"/>
      <c r="WLO9" s="201"/>
      <c r="WLP9" s="201"/>
      <c r="WLQ9" s="201"/>
      <c r="WLR9" s="201"/>
      <c r="WLS9" s="201"/>
      <c r="WLT9" s="201"/>
      <c r="WLU9" s="201"/>
      <c r="WLV9" s="201"/>
      <c r="WLW9" s="201"/>
      <c r="WLX9" s="201"/>
      <c r="WLY9" s="201"/>
      <c r="WLZ9" s="201"/>
      <c r="WMA9" s="201"/>
      <c r="WMB9" s="201"/>
      <c r="WMC9" s="201"/>
      <c r="WMD9" s="201"/>
      <c r="WME9" s="201"/>
      <c r="WMF9" s="201"/>
      <c r="WMG9" s="201"/>
      <c r="WMH9" s="201"/>
      <c r="WMI9" s="201"/>
      <c r="WMJ9" s="201"/>
      <c r="WMK9" s="201"/>
      <c r="WML9" s="201"/>
      <c r="WMM9" s="201"/>
      <c r="WMN9" s="201"/>
      <c r="WMO9" s="201"/>
      <c r="WMP9" s="201"/>
      <c r="WMQ9" s="201"/>
      <c r="WMR9" s="201"/>
      <c r="WMS9" s="201"/>
      <c r="WMT9" s="201"/>
      <c r="WMU9" s="201"/>
      <c r="WMV9" s="201"/>
      <c r="WMW9" s="201"/>
      <c r="WMX9" s="201"/>
      <c r="WMY9" s="201"/>
      <c r="WMZ9" s="201"/>
      <c r="WNA9" s="201"/>
      <c r="WNB9" s="201"/>
      <c r="WNC9" s="201"/>
      <c r="WND9" s="201"/>
      <c r="WNE9" s="201"/>
      <c r="WNF9" s="201"/>
      <c r="WNG9" s="201"/>
      <c r="WNH9" s="201"/>
      <c r="WNI9" s="201"/>
      <c r="WNJ9" s="201"/>
      <c r="WNK9" s="201"/>
      <c r="WNL9" s="201"/>
      <c r="WNM9" s="201"/>
      <c r="WNN9" s="201"/>
      <c r="WNO9" s="201"/>
      <c r="WNP9" s="201"/>
      <c r="WNQ9" s="201"/>
      <c r="WNR9" s="201"/>
      <c r="WNS9" s="201"/>
      <c r="WNT9" s="201"/>
      <c r="WNU9" s="201"/>
      <c r="WNV9" s="201"/>
      <c r="WNW9" s="201"/>
      <c r="WNX9" s="201"/>
      <c r="WNY9" s="201"/>
      <c r="WNZ9" s="201"/>
      <c r="WOA9" s="201"/>
      <c r="WOB9" s="201"/>
      <c r="WOC9" s="201"/>
      <c r="WOD9" s="201"/>
      <c r="WOE9" s="201"/>
      <c r="WOF9" s="201"/>
      <c r="WOG9" s="201"/>
      <c r="WOH9" s="201"/>
      <c r="WOI9" s="201"/>
      <c r="WOJ9" s="201"/>
      <c r="WOK9" s="201"/>
      <c r="WOL9" s="201"/>
      <c r="WOM9" s="201"/>
      <c r="WON9" s="201"/>
      <c r="WOO9" s="201"/>
      <c r="WOP9" s="201"/>
      <c r="WOQ9" s="201"/>
      <c r="WOR9" s="201"/>
      <c r="WOS9" s="201"/>
      <c r="WOT9" s="201"/>
      <c r="WOU9" s="201"/>
      <c r="WOV9" s="201"/>
      <c r="WOW9" s="201"/>
      <c r="WOX9" s="201"/>
      <c r="WOY9" s="201"/>
      <c r="WOZ9" s="201"/>
      <c r="WPA9" s="201"/>
      <c r="WPB9" s="201"/>
      <c r="WPC9" s="201"/>
      <c r="WPD9" s="201"/>
      <c r="WPE9" s="201"/>
      <c r="WPF9" s="201"/>
      <c r="WPG9" s="201"/>
      <c r="WPH9" s="201"/>
      <c r="WPI9" s="201"/>
      <c r="WPJ9" s="201"/>
      <c r="WPK9" s="201"/>
      <c r="WPL9" s="201"/>
      <c r="WPM9" s="201"/>
      <c r="WPN9" s="201"/>
      <c r="WPO9" s="201"/>
      <c r="WPP9" s="201"/>
      <c r="WPQ9" s="201"/>
      <c r="WPR9" s="201"/>
      <c r="WPS9" s="201"/>
      <c r="WPT9" s="201"/>
      <c r="WPU9" s="201"/>
      <c r="WPV9" s="201"/>
      <c r="WPW9" s="201"/>
      <c r="WPX9" s="201"/>
      <c r="WPY9" s="201"/>
      <c r="WPZ9" s="201"/>
      <c r="WQA9" s="201"/>
      <c r="WQB9" s="201"/>
      <c r="WQC9" s="201"/>
      <c r="WQD9" s="201"/>
      <c r="WQE9" s="201"/>
      <c r="WQF9" s="201"/>
      <c r="WQG9" s="201"/>
      <c r="WQH9" s="201"/>
      <c r="WQI9" s="201"/>
      <c r="WQJ9" s="201"/>
      <c r="WQK9" s="201"/>
      <c r="WQL9" s="201"/>
      <c r="WQM9" s="201"/>
      <c r="WQN9" s="201"/>
      <c r="WQO9" s="201"/>
      <c r="WQP9" s="201"/>
      <c r="WQQ9" s="201"/>
      <c r="WQR9" s="201"/>
      <c r="WQS9" s="201"/>
      <c r="WQT9" s="201"/>
      <c r="WQU9" s="201"/>
      <c r="WQV9" s="201"/>
      <c r="WQW9" s="201"/>
      <c r="WQX9" s="201"/>
      <c r="WQY9" s="201"/>
      <c r="WQZ9" s="201"/>
      <c r="WRA9" s="201"/>
      <c r="WRB9" s="201"/>
      <c r="WRC9" s="201"/>
      <c r="WRD9" s="201"/>
      <c r="WRE9" s="201"/>
      <c r="WRF9" s="201"/>
      <c r="WRG9" s="201"/>
      <c r="WRH9" s="201"/>
      <c r="WRI9" s="201"/>
      <c r="WRJ9" s="201"/>
      <c r="WRK9" s="201"/>
      <c r="WRL9" s="201"/>
      <c r="WRM9" s="201"/>
      <c r="WRN9" s="201"/>
      <c r="WRO9" s="201"/>
      <c r="WRP9" s="201"/>
      <c r="WRQ9" s="201"/>
      <c r="WRR9" s="201"/>
      <c r="WRS9" s="201"/>
      <c r="WRT9" s="201"/>
      <c r="WRU9" s="201"/>
      <c r="WRV9" s="201"/>
      <c r="WRW9" s="201"/>
      <c r="WRX9" s="201"/>
      <c r="WRY9" s="201"/>
      <c r="WRZ9" s="201"/>
      <c r="WSA9" s="201"/>
      <c r="WSB9" s="201"/>
      <c r="WSC9" s="201"/>
      <c r="WSD9" s="201"/>
      <c r="WSE9" s="201"/>
      <c r="WSF9" s="201"/>
      <c r="WSG9" s="201"/>
      <c r="WSH9" s="201"/>
      <c r="WSI9" s="201"/>
      <c r="WSJ9" s="201"/>
      <c r="WSK9" s="201"/>
      <c r="WSL9" s="201"/>
      <c r="WSM9" s="201"/>
      <c r="WSN9" s="201"/>
      <c r="WSO9" s="201"/>
      <c r="WSP9" s="201"/>
      <c r="WSQ9" s="201"/>
      <c r="WSR9" s="201"/>
      <c r="WSS9" s="201"/>
      <c r="WST9" s="201"/>
      <c r="WSU9" s="201"/>
      <c r="WSV9" s="201"/>
      <c r="WSW9" s="201"/>
      <c r="WSX9" s="201"/>
      <c r="WSY9" s="201"/>
      <c r="WSZ9" s="201"/>
      <c r="WTA9" s="201"/>
      <c r="WTB9" s="201"/>
      <c r="WTC9" s="201"/>
      <c r="WTD9" s="201"/>
      <c r="WTE9" s="201"/>
      <c r="WTF9" s="201"/>
      <c r="WTG9" s="201"/>
      <c r="WTH9" s="201"/>
      <c r="WTI9" s="201"/>
      <c r="WTJ9" s="201"/>
      <c r="WTK9" s="201"/>
      <c r="WTL9" s="201"/>
      <c r="WTM9" s="201"/>
      <c r="WTN9" s="201"/>
      <c r="WTO9" s="201"/>
      <c r="WTP9" s="201"/>
      <c r="WTQ9" s="201"/>
      <c r="WTR9" s="201"/>
      <c r="WTS9" s="201"/>
      <c r="WTT9" s="201"/>
      <c r="WTU9" s="201"/>
      <c r="WTV9" s="201"/>
      <c r="WTW9" s="201"/>
      <c r="WTX9" s="201"/>
      <c r="WTY9" s="201"/>
      <c r="WTZ9" s="201"/>
      <c r="WUA9" s="201"/>
      <c r="WUB9" s="201"/>
      <c r="WUC9" s="201"/>
      <c r="WUD9" s="201"/>
      <c r="WUE9" s="201"/>
      <c r="WUF9" s="201"/>
      <c r="WUG9" s="201"/>
      <c r="WUH9" s="201"/>
      <c r="WUI9" s="201"/>
      <c r="WUJ9" s="201"/>
      <c r="WUK9" s="201"/>
      <c r="WUL9" s="201"/>
      <c r="WUM9" s="201"/>
      <c r="WUN9" s="201"/>
      <c r="WUO9" s="201"/>
      <c r="WUP9" s="201"/>
      <c r="WUQ9" s="201"/>
      <c r="WUR9" s="201"/>
      <c r="WUS9" s="201"/>
      <c r="WUT9" s="201"/>
      <c r="WUU9" s="201"/>
      <c r="WUV9" s="201"/>
      <c r="WUW9" s="201"/>
      <c r="WUX9" s="201"/>
      <c r="WUY9" s="201"/>
      <c r="WUZ9" s="201"/>
      <c r="WVA9" s="201"/>
      <c r="WVB9" s="201"/>
      <c r="WVC9" s="201"/>
      <c r="WVD9" s="201"/>
      <c r="WVE9" s="201"/>
      <c r="WVF9" s="201"/>
      <c r="WVG9" s="201"/>
      <c r="WVH9" s="201"/>
      <c r="WVI9" s="201"/>
      <c r="WVJ9" s="201"/>
      <c r="WVK9" s="201"/>
      <c r="WVL9" s="201"/>
      <c r="WVM9" s="201"/>
      <c r="WVN9" s="201"/>
      <c r="WVO9" s="201"/>
      <c r="WVP9" s="201"/>
      <c r="WVQ9" s="201"/>
      <c r="WVR9" s="201"/>
      <c r="WVS9" s="201"/>
      <c r="WVT9" s="201"/>
      <c r="WVU9" s="201"/>
      <c r="WVV9" s="201"/>
      <c r="WVW9" s="201"/>
      <c r="WVX9" s="201"/>
      <c r="WVY9" s="201"/>
      <c r="WVZ9" s="201"/>
      <c r="WWA9" s="201"/>
      <c r="WWB9" s="201"/>
      <c r="WWC9" s="201"/>
      <c r="WWD9" s="201"/>
      <c r="WWE9" s="201"/>
      <c r="WWF9" s="201"/>
      <c r="WWG9" s="201"/>
      <c r="WWH9" s="201"/>
      <c r="WWI9" s="201"/>
      <c r="WWJ9" s="201"/>
      <c r="WWK9" s="201"/>
      <c r="WWL9" s="201"/>
      <c r="WWM9" s="201"/>
      <c r="WWN9" s="201"/>
      <c r="WWO9" s="201"/>
      <c r="WWP9" s="201"/>
      <c r="WWQ9" s="201"/>
      <c r="WWR9" s="201"/>
      <c r="WWS9" s="201"/>
      <c r="WWT9" s="201"/>
      <c r="WWU9" s="201"/>
      <c r="WWV9" s="201"/>
      <c r="WWW9" s="201"/>
      <c r="WWX9" s="201"/>
      <c r="WWY9" s="201"/>
      <c r="WWZ9" s="201"/>
      <c r="WXA9" s="201"/>
      <c r="WXB9" s="201"/>
      <c r="WXC9" s="201"/>
      <c r="WXD9" s="201"/>
      <c r="WXE9" s="201"/>
      <c r="WXF9" s="201"/>
      <c r="WXG9" s="201"/>
      <c r="WXH9" s="201"/>
      <c r="WXI9" s="201"/>
      <c r="WXJ9" s="201"/>
      <c r="WXK9" s="201"/>
      <c r="WXL9" s="201"/>
      <c r="WXM9" s="201"/>
      <c r="WXN9" s="201"/>
      <c r="WXO9" s="201"/>
      <c r="WXP9" s="201"/>
      <c r="WXQ9" s="201"/>
      <c r="WXR9" s="201"/>
      <c r="WXS9" s="201"/>
      <c r="WXT9" s="201"/>
      <c r="WXU9" s="201"/>
      <c r="WXV9" s="201"/>
      <c r="WXW9" s="201"/>
      <c r="WXX9" s="201"/>
      <c r="WXY9" s="201"/>
      <c r="WXZ9" s="201"/>
      <c r="WYA9" s="201"/>
      <c r="WYB9" s="201"/>
      <c r="WYC9" s="201"/>
      <c r="WYD9" s="201"/>
      <c r="WYE9" s="201"/>
      <c r="WYF9" s="201"/>
      <c r="WYG9" s="201"/>
      <c r="WYH9" s="201"/>
      <c r="WYI9" s="201"/>
      <c r="WYJ9" s="201"/>
      <c r="WYK9" s="201"/>
      <c r="WYL9" s="201"/>
      <c r="WYM9" s="201"/>
      <c r="WYN9" s="201"/>
      <c r="WYO9" s="201"/>
      <c r="WYP9" s="201"/>
      <c r="WYQ9" s="201"/>
      <c r="WYR9" s="201"/>
      <c r="WYS9" s="201"/>
      <c r="WYT9" s="201"/>
      <c r="WYU9" s="201"/>
      <c r="WYV9" s="201"/>
      <c r="WYW9" s="201"/>
      <c r="WYX9" s="201"/>
      <c r="WYY9" s="201"/>
      <c r="WYZ9" s="201"/>
      <c r="WZA9" s="201"/>
      <c r="WZB9" s="201"/>
      <c r="WZC9" s="201"/>
      <c r="WZD9" s="201"/>
      <c r="WZE9" s="201"/>
      <c r="WZF9" s="201"/>
      <c r="WZG9" s="201"/>
      <c r="WZH9" s="201"/>
      <c r="WZI9" s="201"/>
      <c r="WZJ9" s="201"/>
      <c r="WZK9" s="201"/>
      <c r="WZL9" s="201"/>
      <c r="WZM9" s="201"/>
      <c r="WZN9" s="201"/>
      <c r="WZO9" s="201"/>
      <c r="WZP9" s="201"/>
      <c r="WZQ9" s="201"/>
      <c r="WZR9" s="201"/>
      <c r="WZS9" s="201"/>
      <c r="WZT9" s="201"/>
      <c r="WZU9" s="201"/>
      <c r="WZV9" s="201"/>
      <c r="WZW9" s="201"/>
      <c r="WZX9" s="201"/>
      <c r="WZY9" s="201"/>
      <c r="WZZ9" s="201"/>
      <c r="XAA9" s="201"/>
      <c r="XAB9" s="201"/>
      <c r="XAC9" s="201"/>
      <c r="XAD9" s="201"/>
      <c r="XAE9" s="201"/>
      <c r="XAF9" s="201"/>
      <c r="XAG9" s="201"/>
      <c r="XAH9" s="201"/>
      <c r="XAI9" s="201"/>
      <c r="XAJ9" s="201"/>
      <c r="XAK9" s="201"/>
      <c r="XAL9" s="201"/>
      <c r="XAM9" s="201"/>
      <c r="XAN9" s="201"/>
      <c r="XAO9" s="201"/>
      <c r="XAP9" s="201"/>
      <c r="XAQ9" s="201"/>
      <c r="XAR9" s="201"/>
      <c r="XAS9" s="201"/>
      <c r="XAT9" s="201"/>
      <c r="XAU9" s="201"/>
      <c r="XAV9" s="201"/>
      <c r="XAW9" s="201"/>
      <c r="XAX9" s="201"/>
      <c r="XAY9" s="201"/>
      <c r="XAZ9" s="201"/>
      <c r="XBA9" s="201"/>
      <c r="XBB9" s="201"/>
      <c r="XBC9" s="201"/>
      <c r="XBD9" s="201"/>
      <c r="XBE9" s="201"/>
      <c r="XBF9" s="201"/>
      <c r="XBG9" s="201"/>
      <c r="XBH9" s="201"/>
      <c r="XBI9" s="201"/>
      <c r="XBJ9" s="201"/>
      <c r="XBK9" s="201"/>
      <c r="XBL9" s="201"/>
      <c r="XBM9" s="201"/>
      <c r="XBN9" s="201"/>
      <c r="XBO9" s="201"/>
      <c r="XBP9" s="201"/>
      <c r="XBQ9" s="201"/>
      <c r="XBR9" s="201"/>
      <c r="XBS9" s="201"/>
      <c r="XBT9" s="201"/>
      <c r="XBU9" s="201"/>
      <c r="XBV9" s="201"/>
      <c r="XBW9" s="201"/>
      <c r="XBX9" s="201"/>
      <c r="XBY9" s="201"/>
      <c r="XBZ9" s="201"/>
      <c r="XCA9" s="201"/>
      <c r="XCB9" s="201"/>
      <c r="XCC9" s="201"/>
      <c r="XCD9" s="201"/>
      <c r="XCE9" s="201"/>
      <c r="XCF9" s="201"/>
      <c r="XCG9" s="201"/>
      <c r="XCH9" s="201"/>
      <c r="XCI9" s="201"/>
      <c r="XCJ9" s="201"/>
      <c r="XCK9" s="201"/>
      <c r="XCL9" s="201"/>
      <c r="XCM9" s="201"/>
      <c r="XCN9" s="201"/>
      <c r="XCO9" s="201"/>
      <c r="XCP9" s="201"/>
      <c r="XCQ9" s="201"/>
      <c r="XCR9" s="201"/>
      <c r="XCS9" s="201"/>
      <c r="XCT9" s="201"/>
      <c r="XCU9" s="201"/>
      <c r="XCV9" s="201"/>
      <c r="XCW9" s="201"/>
      <c r="XCX9" s="201"/>
      <c r="XCY9" s="201"/>
      <c r="XCZ9" s="201"/>
      <c r="XDA9" s="201"/>
      <c r="XDB9" s="201"/>
      <c r="XDC9" s="201"/>
      <c r="XDD9" s="201"/>
      <c r="XDE9" s="201"/>
      <c r="XDF9" s="201"/>
      <c r="XDG9" s="201"/>
      <c r="XDH9" s="201"/>
      <c r="XDI9" s="201"/>
      <c r="XDJ9" s="201"/>
      <c r="XDK9" s="201"/>
      <c r="XDL9" s="201"/>
      <c r="XDM9" s="201"/>
      <c r="XDN9" s="201"/>
      <c r="XDO9" s="201"/>
      <c r="XDP9" s="201"/>
      <c r="XDQ9" s="201"/>
      <c r="XDR9" s="201"/>
      <c r="XDS9" s="201"/>
      <c r="XDT9" s="201"/>
      <c r="XDU9" s="201"/>
      <c r="XDV9" s="201"/>
      <c r="XDW9" s="201"/>
      <c r="XDX9" s="201"/>
      <c r="XDY9" s="201"/>
      <c r="XDZ9" s="201"/>
      <c r="XEA9" s="201"/>
      <c r="XEB9" s="201"/>
      <c r="XEC9" s="201"/>
      <c r="XED9" s="201"/>
      <c r="XEE9" s="201"/>
      <c r="XEF9" s="201"/>
      <c r="XEG9" s="201"/>
      <c r="XEH9" s="201"/>
      <c r="XEI9" s="201"/>
      <c r="XEJ9" s="201"/>
      <c r="XEK9" s="201"/>
      <c r="XEL9" s="201"/>
      <c r="XEM9" s="201"/>
      <c r="XEN9" s="201"/>
      <c r="XEO9" s="201"/>
      <c r="XEP9" s="201"/>
      <c r="XEQ9" s="201"/>
      <c r="XER9" s="201"/>
      <c r="XES9" s="201"/>
      <c r="XET9" s="201"/>
      <c r="XEU9" s="201"/>
      <c r="XEV9" s="201"/>
      <c r="XEW9" s="201"/>
      <c r="XEX9" s="201"/>
      <c r="XEY9" s="201"/>
      <c r="XEZ9" s="201"/>
      <c r="XFA9" s="201"/>
      <c r="XFB9" s="201"/>
      <c r="XFC9" s="201"/>
      <c r="XFD9" s="201"/>
    </row>
    <row r="10" spans="1:16384" s="1" customFormat="1" ht="14.25" hidden="1" x14ac:dyDescent="0.2">
      <c r="B10" s="3"/>
      <c r="C10" s="3"/>
      <c r="D10" s="3"/>
      <c r="E10" s="3"/>
      <c r="F10" s="3"/>
      <c r="G10" s="3"/>
      <c r="H10" s="3"/>
      <c r="I10" s="3"/>
      <c r="J10" s="3"/>
    </row>
  </sheetData>
  <mergeCells count="4915">
    <mergeCell ref="EU9:FD9"/>
    <mergeCell ref="FE9:FN9"/>
    <mergeCell ref="FO9:FX9"/>
    <mergeCell ref="FY9:GH9"/>
    <mergeCell ref="GI9:GR9"/>
    <mergeCell ref="BI7:BR7"/>
    <mergeCell ref="BS7:CB7"/>
    <mergeCell ref="CC7:CL7"/>
    <mergeCell ref="DQ8:DZ8"/>
    <mergeCell ref="EA8:EJ8"/>
    <mergeCell ref="EK8:ET8"/>
    <mergeCell ref="EU8:FD8"/>
    <mergeCell ref="FE8:FN8"/>
    <mergeCell ref="FO8:FX8"/>
    <mergeCell ref="BI8:BR8"/>
    <mergeCell ref="BS8:CB8"/>
    <mergeCell ref="CC8:CL8"/>
    <mergeCell ref="LI7:LR7"/>
    <mergeCell ref="HC7:HL7"/>
    <mergeCell ref="HM7:HV7"/>
    <mergeCell ref="HW7:IF7"/>
    <mergeCell ref="IG7:IP7"/>
    <mergeCell ref="IQ7:IZ7"/>
    <mergeCell ref="JA7:JJ7"/>
    <mergeCell ref="A5:J5"/>
    <mergeCell ref="K7:T7"/>
    <mergeCell ref="U7:AD7"/>
    <mergeCell ref="EU7:FD7"/>
    <mergeCell ref="FE7:FN7"/>
    <mergeCell ref="FO7:FX7"/>
    <mergeCell ref="FY7:GH7"/>
    <mergeCell ref="GI7:GR7"/>
    <mergeCell ref="GS7:HB7"/>
    <mergeCell ref="CM7:CV7"/>
    <mergeCell ref="CW7:DF7"/>
    <mergeCell ref="DG7:DP7"/>
    <mergeCell ref="DQ7:DZ7"/>
    <mergeCell ref="EA7:EJ7"/>
    <mergeCell ref="EK7:ET7"/>
    <mergeCell ref="AE7:AN7"/>
    <mergeCell ref="AO7:AX7"/>
    <mergeCell ref="AY7:BH7"/>
    <mergeCell ref="JK7:JT7"/>
    <mergeCell ref="JU7:KD7"/>
    <mergeCell ref="KE7:KN7"/>
    <mergeCell ref="KO7:KX7"/>
    <mergeCell ref="KY7:LH7"/>
    <mergeCell ref="QI7:QR7"/>
    <mergeCell ref="QS7:RB7"/>
    <mergeCell ref="RC7:RL7"/>
    <mergeCell ref="RM7:RV7"/>
    <mergeCell ref="RW7:SF7"/>
    <mergeCell ref="SG7:SP7"/>
    <mergeCell ref="OA7:OJ7"/>
    <mergeCell ref="OK7:OT7"/>
    <mergeCell ref="OU7:PD7"/>
    <mergeCell ref="PE7:PN7"/>
    <mergeCell ref="PO7:PX7"/>
    <mergeCell ref="PY7:QH7"/>
    <mergeCell ref="LS7:MB7"/>
    <mergeCell ref="MC7:ML7"/>
    <mergeCell ref="MM7:MV7"/>
    <mergeCell ref="MW7:NF7"/>
    <mergeCell ref="NG7:NP7"/>
    <mergeCell ref="NQ7:NZ7"/>
    <mergeCell ref="XG7:XP7"/>
    <mergeCell ref="XQ7:XZ7"/>
    <mergeCell ref="YA7:YJ7"/>
    <mergeCell ref="YK7:YT7"/>
    <mergeCell ref="YU7:ZD7"/>
    <mergeCell ref="ZE7:ZN7"/>
    <mergeCell ref="UY7:VH7"/>
    <mergeCell ref="VI7:VR7"/>
    <mergeCell ref="VS7:WB7"/>
    <mergeCell ref="WC7:WL7"/>
    <mergeCell ref="WM7:WV7"/>
    <mergeCell ref="WW7:XF7"/>
    <mergeCell ref="SQ7:SZ7"/>
    <mergeCell ref="TA7:TJ7"/>
    <mergeCell ref="TK7:TT7"/>
    <mergeCell ref="TU7:UD7"/>
    <mergeCell ref="UE7:UN7"/>
    <mergeCell ref="UO7:UX7"/>
    <mergeCell ref="AEE7:AEN7"/>
    <mergeCell ref="AEO7:AEX7"/>
    <mergeCell ref="AEY7:AFH7"/>
    <mergeCell ref="AFI7:AFR7"/>
    <mergeCell ref="AFS7:AGB7"/>
    <mergeCell ref="AGC7:AGL7"/>
    <mergeCell ref="ABW7:ACF7"/>
    <mergeCell ref="ACG7:ACP7"/>
    <mergeCell ref="ACQ7:ACZ7"/>
    <mergeCell ref="ADA7:ADJ7"/>
    <mergeCell ref="ADK7:ADT7"/>
    <mergeCell ref="ADU7:AED7"/>
    <mergeCell ref="ZO7:ZX7"/>
    <mergeCell ref="ZY7:AAH7"/>
    <mergeCell ref="AAI7:AAR7"/>
    <mergeCell ref="AAS7:ABB7"/>
    <mergeCell ref="ABC7:ABL7"/>
    <mergeCell ref="ABM7:ABV7"/>
    <mergeCell ref="ALC7:ALL7"/>
    <mergeCell ref="ALM7:ALV7"/>
    <mergeCell ref="ALW7:AMF7"/>
    <mergeCell ref="AMG7:AMP7"/>
    <mergeCell ref="AMQ7:AMZ7"/>
    <mergeCell ref="ANA7:ANJ7"/>
    <mergeCell ref="AIU7:AJD7"/>
    <mergeCell ref="AJE7:AJN7"/>
    <mergeCell ref="AJO7:AJX7"/>
    <mergeCell ref="AJY7:AKH7"/>
    <mergeCell ref="AKI7:AKR7"/>
    <mergeCell ref="AKS7:ALB7"/>
    <mergeCell ref="AGM7:AGV7"/>
    <mergeCell ref="AGW7:AHF7"/>
    <mergeCell ref="AHG7:AHP7"/>
    <mergeCell ref="AHQ7:AHZ7"/>
    <mergeCell ref="AIA7:AIJ7"/>
    <mergeCell ref="AIK7:AIT7"/>
    <mergeCell ref="ASA7:ASJ7"/>
    <mergeCell ref="ASK7:AST7"/>
    <mergeCell ref="ASU7:ATD7"/>
    <mergeCell ref="ATE7:ATN7"/>
    <mergeCell ref="ATO7:ATX7"/>
    <mergeCell ref="ATY7:AUH7"/>
    <mergeCell ref="APS7:AQB7"/>
    <mergeCell ref="AQC7:AQL7"/>
    <mergeCell ref="AQM7:AQV7"/>
    <mergeCell ref="AQW7:ARF7"/>
    <mergeCell ref="ARG7:ARP7"/>
    <mergeCell ref="ARQ7:ARZ7"/>
    <mergeCell ref="ANK7:ANT7"/>
    <mergeCell ref="ANU7:AOD7"/>
    <mergeCell ref="AOE7:AON7"/>
    <mergeCell ref="AOO7:AOX7"/>
    <mergeCell ref="AOY7:APH7"/>
    <mergeCell ref="API7:APR7"/>
    <mergeCell ref="AYY7:AZH7"/>
    <mergeCell ref="AZI7:AZR7"/>
    <mergeCell ref="AZS7:BAB7"/>
    <mergeCell ref="BAC7:BAL7"/>
    <mergeCell ref="BAM7:BAV7"/>
    <mergeCell ref="BAW7:BBF7"/>
    <mergeCell ref="AWQ7:AWZ7"/>
    <mergeCell ref="AXA7:AXJ7"/>
    <mergeCell ref="AXK7:AXT7"/>
    <mergeCell ref="AXU7:AYD7"/>
    <mergeCell ref="AYE7:AYN7"/>
    <mergeCell ref="AYO7:AYX7"/>
    <mergeCell ref="AUI7:AUR7"/>
    <mergeCell ref="AUS7:AVB7"/>
    <mergeCell ref="AVC7:AVL7"/>
    <mergeCell ref="AVM7:AVV7"/>
    <mergeCell ref="AVW7:AWF7"/>
    <mergeCell ref="AWG7:AWP7"/>
    <mergeCell ref="BFW7:BGF7"/>
    <mergeCell ref="BGG7:BGP7"/>
    <mergeCell ref="BGQ7:BGZ7"/>
    <mergeCell ref="BHA7:BHJ7"/>
    <mergeCell ref="BHK7:BHT7"/>
    <mergeCell ref="BHU7:BID7"/>
    <mergeCell ref="BDO7:BDX7"/>
    <mergeCell ref="BDY7:BEH7"/>
    <mergeCell ref="BEI7:BER7"/>
    <mergeCell ref="BES7:BFB7"/>
    <mergeCell ref="BFC7:BFL7"/>
    <mergeCell ref="BFM7:BFV7"/>
    <mergeCell ref="BBG7:BBP7"/>
    <mergeCell ref="BBQ7:BBZ7"/>
    <mergeCell ref="BCA7:BCJ7"/>
    <mergeCell ref="BCK7:BCT7"/>
    <mergeCell ref="BCU7:BDD7"/>
    <mergeCell ref="BDE7:BDN7"/>
    <mergeCell ref="BMU7:BND7"/>
    <mergeCell ref="BNE7:BNN7"/>
    <mergeCell ref="BNO7:BNX7"/>
    <mergeCell ref="BNY7:BOH7"/>
    <mergeCell ref="BOI7:BOR7"/>
    <mergeCell ref="BOS7:BPB7"/>
    <mergeCell ref="BKM7:BKV7"/>
    <mergeCell ref="BKW7:BLF7"/>
    <mergeCell ref="BLG7:BLP7"/>
    <mergeCell ref="BLQ7:BLZ7"/>
    <mergeCell ref="BMA7:BMJ7"/>
    <mergeCell ref="BMK7:BMT7"/>
    <mergeCell ref="BIE7:BIN7"/>
    <mergeCell ref="BIO7:BIX7"/>
    <mergeCell ref="BIY7:BJH7"/>
    <mergeCell ref="BJI7:BJR7"/>
    <mergeCell ref="BJS7:BKB7"/>
    <mergeCell ref="BKC7:BKL7"/>
    <mergeCell ref="BTS7:BUB7"/>
    <mergeCell ref="BUC7:BUL7"/>
    <mergeCell ref="BUM7:BUV7"/>
    <mergeCell ref="BUW7:BVF7"/>
    <mergeCell ref="BVG7:BVP7"/>
    <mergeCell ref="BVQ7:BVZ7"/>
    <mergeCell ref="BRK7:BRT7"/>
    <mergeCell ref="BRU7:BSD7"/>
    <mergeCell ref="BSE7:BSN7"/>
    <mergeCell ref="BSO7:BSX7"/>
    <mergeCell ref="BSY7:BTH7"/>
    <mergeCell ref="BTI7:BTR7"/>
    <mergeCell ref="BPC7:BPL7"/>
    <mergeCell ref="BPM7:BPV7"/>
    <mergeCell ref="BPW7:BQF7"/>
    <mergeCell ref="BQG7:BQP7"/>
    <mergeCell ref="BQQ7:BQZ7"/>
    <mergeCell ref="BRA7:BRJ7"/>
    <mergeCell ref="CAQ7:CAZ7"/>
    <mergeCell ref="CBA7:CBJ7"/>
    <mergeCell ref="CBK7:CBT7"/>
    <mergeCell ref="CBU7:CCD7"/>
    <mergeCell ref="CCE7:CCN7"/>
    <mergeCell ref="CCO7:CCX7"/>
    <mergeCell ref="BYI7:BYR7"/>
    <mergeCell ref="BYS7:BZB7"/>
    <mergeCell ref="BZC7:BZL7"/>
    <mergeCell ref="BZM7:BZV7"/>
    <mergeCell ref="BZW7:CAF7"/>
    <mergeCell ref="CAG7:CAP7"/>
    <mergeCell ref="BWA7:BWJ7"/>
    <mergeCell ref="BWK7:BWT7"/>
    <mergeCell ref="BWU7:BXD7"/>
    <mergeCell ref="BXE7:BXN7"/>
    <mergeCell ref="BXO7:BXX7"/>
    <mergeCell ref="BXY7:BYH7"/>
    <mergeCell ref="CHO7:CHX7"/>
    <mergeCell ref="CHY7:CIH7"/>
    <mergeCell ref="CII7:CIR7"/>
    <mergeCell ref="CIS7:CJB7"/>
    <mergeCell ref="CJC7:CJL7"/>
    <mergeCell ref="CJM7:CJV7"/>
    <mergeCell ref="CFG7:CFP7"/>
    <mergeCell ref="CFQ7:CFZ7"/>
    <mergeCell ref="CGA7:CGJ7"/>
    <mergeCell ref="CGK7:CGT7"/>
    <mergeCell ref="CGU7:CHD7"/>
    <mergeCell ref="CHE7:CHN7"/>
    <mergeCell ref="CCY7:CDH7"/>
    <mergeCell ref="CDI7:CDR7"/>
    <mergeCell ref="CDS7:CEB7"/>
    <mergeCell ref="CEC7:CEL7"/>
    <mergeCell ref="CEM7:CEV7"/>
    <mergeCell ref="CEW7:CFF7"/>
    <mergeCell ref="COM7:COV7"/>
    <mergeCell ref="COW7:CPF7"/>
    <mergeCell ref="CPG7:CPP7"/>
    <mergeCell ref="CPQ7:CPZ7"/>
    <mergeCell ref="CQA7:CQJ7"/>
    <mergeCell ref="CQK7:CQT7"/>
    <mergeCell ref="CME7:CMN7"/>
    <mergeCell ref="CMO7:CMX7"/>
    <mergeCell ref="CMY7:CNH7"/>
    <mergeCell ref="CNI7:CNR7"/>
    <mergeCell ref="CNS7:COB7"/>
    <mergeCell ref="COC7:COL7"/>
    <mergeCell ref="CJW7:CKF7"/>
    <mergeCell ref="CKG7:CKP7"/>
    <mergeCell ref="CKQ7:CKZ7"/>
    <mergeCell ref="CLA7:CLJ7"/>
    <mergeCell ref="CLK7:CLT7"/>
    <mergeCell ref="CLU7:CMD7"/>
    <mergeCell ref="CVK7:CVT7"/>
    <mergeCell ref="CVU7:CWD7"/>
    <mergeCell ref="CWE7:CWN7"/>
    <mergeCell ref="CWO7:CWX7"/>
    <mergeCell ref="CWY7:CXH7"/>
    <mergeCell ref="CXI7:CXR7"/>
    <mergeCell ref="CTC7:CTL7"/>
    <mergeCell ref="CTM7:CTV7"/>
    <mergeCell ref="CTW7:CUF7"/>
    <mergeCell ref="CUG7:CUP7"/>
    <mergeCell ref="CUQ7:CUZ7"/>
    <mergeCell ref="CVA7:CVJ7"/>
    <mergeCell ref="CQU7:CRD7"/>
    <mergeCell ref="CRE7:CRN7"/>
    <mergeCell ref="CRO7:CRX7"/>
    <mergeCell ref="CRY7:CSH7"/>
    <mergeCell ref="CSI7:CSR7"/>
    <mergeCell ref="CSS7:CTB7"/>
    <mergeCell ref="DCI7:DCR7"/>
    <mergeCell ref="DCS7:DDB7"/>
    <mergeCell ref="DDC7:DDL7"/>
    <mergeCell ref="DDM7:DDV7"/>
    <mergeCell ref="DDW7:DEF7"/>
    <mergeCell ref="DEG7:DEP7"/>
    <mergeCell ref="DAA7:DAJ7"/>
    <mergeCell ref="DAK7:DAT7"/>
    <mergeCell ref="DAU7:DBD7"/>
    <mergeCell ref="DBE7:DBN7"/>
    <mergeCell ref="DBO7:DBX7"/>
    <mergeCell ref="DBY7:DCH7"/>
    <mergeCell ref="CXS7:CYB7"/>
    <mergeCell ref="CYC7:CYL7"/>
    <mergeCell ref="CYM7:CYV7"/>
    <mergeCell ref="CYW7:CZF7"/>
    <mergeCell ref="CZG7:CZP7"/>
    <mergeCell ref="CZQ7:CZZ7"/>
    <mergeCell ref="DJG7:DJP7"/>
    <mergeCell ref="DJQ7:DJZ7"/>
    <mergeCell ref="DKA7:DKJ7"/>
    <mergeCell ref="DKK7:DKT7"/>
    <mergeCell ref="DKU7:DLD7"/>
    <mergeCell ref="DLE7:DLN7"/>
    <mergeCell ref="DGY7:DHH7"/>
    <mergeCell ref="DHI7:DHR7"/>
    <mergeCell ref="DHS7:DIB7"/>
    <mergeCell ref="DIC7:DIL7"/>
    <mergeCell ref="DIM7:DIV7"/>
    <mergeCell ref="DIW7:DJF7"/>
    <mergeCell ref="DEQ7:DEZ7"/>
    <mergeCell ref="DFA7:DFJ7"/>
    <mergeCell ref="DFK7:DFT7"/>
    <mergeCell ref="DFU7:DGD7"/>
    <mergeCell ref="DGE7:DGN7"/>
    <mergeCell ref="DGO7:DGX7"/>
    <mergeCell ref="DQE7:DQN7"/>
    <mergeCell ref="DQO7:DQX7"/>
    <mergeCell ref="DQY7:DRH7"/>
    <mergeCell ref="DRI7:DRR7"/>
    <mergeCell ref="DRS7:DSB7"/>
    <mergeCell ref="DSC7:DSL7"/>
    <mergeCell ref="DNW7:DOF7"/>
    <mergeCell ref="DOG7:DOP7"/>
    <mergeCell ref="DOQ7:DOZ7"/>
    <mergeCell ref="DPA7:DPJ7"/>
    <mergeCell ref="DPK7:DPT7"/>
    <mergeCell ref="DPU7:DQD7"/>
    <mergeCell ref="DLO7:DLX7"/>
    <mergeCell ref="DLY7:DMH7"/>
    <mergeCell ref="DMI7:DMR7"/>
    <mergeCell ref="DMS7:DNB7"/>
    <mergeCell ref="DNC7:DNL7"/>
    <mergeCell ref="DNM7:DNV7"/>
    <mergeCell ref="DXC7:DXL7"/>
    <mergeCell ref="DXM7:DXV7"/>
    <mergeCell ref="DXW7:DYF7"/>
    <mergeCell ref="DYG7:DYP7"/>
    <mergeCell ref="DYQ7:DYZ7"/>
    <mergeCell ref="DZA7:DZJ7"/>
    <mergeCell ref="DUU7:DVD7"/>
    <mergeCell ref="DVE7:DVN7"/>
    <mergeCell ref="DVO7:DVX7"/>
    <mergeCell ref="DVY7:DWH7"/>
    <mergeCell ref="DWI7:DWR7"/>
    <mergeCell ref="DWS7:DXB7"/>
    <mergeCell ref="DSM7:DSV7"/>
    <mergeCell ref="DSW7:DTF7"/>
    <mergeCell ref="DTG7:DTP7"/>
    <mergeCell ref="DTQ7:DTZ7"/>
    <mergeCell ref="DUA7:DUJ7"/>
    <mergeCell ref="DUK7:DUT7"/>
    <mergeCell ref="EEA7:EEJ7"/>
    <mergeCell ref="EEK7:EET7"/>
    <mergeCell ref="EEU7:EFD7"/>
    <mergeCell ref="EFE7:EFN7"/>
    <mergeCell ref="EFO7:EFX7"/>
    <mergeCell ref="EFY7:EGH7"/>
    <mergeCell ref="EBS7:ECB7"/>
    <mergeCell ref="ECC7:ECL7"/>
    <mergeCell ref="ECM7:ECV7"/>
    <mergeCell ref="ECW7:EDF7"/>
    <mergeCell ref="EDG7:EDP7"/>
    <mergeCell ref="EDQ7:EDZ7"/>
    <mergeCell ref="DZK7:DZT7"/>
    <mergeCell ref="DZU7:EAD7"/>
    <mergeCell ref="EAE7:EAN7"/>
    <mergeCell ref="EAO7:EAX7"/>
    <mergeCell ref="EAY7:EBH7"/>
    <mergeCell ref="EBI7:EBR7"/>
    <mergeCell ref="EKY7:ELH7"/>
    <mergeCell ref="ELI7:ELR7"/>
    <mergeCell ref="ELS7:EMB7"/>
    <mergeCell ref="EMC7:EML7"/>
    <mergeCell ref="EMM7:EMV7"/>
    <mergeCell ref="EMW7:ENF7"/>
    <mergeCell ref="EIQ7:EIZ7"/>
    <mergeCell ref="EJA7:EJJ7"/>
    <mergeCell ref="EJK7:EJT7"/>
    <mergeCell ref="EJU7:EKD7"/>
    <mergeCell ref="EKE7:EKN7"/>
    <mergeCell ref="EKO7:EKX7"/>
    <mergeCell ref="EGI7:EGR7"/>
    <mergeCell ref="EGS7:EHB7"/>
    <mergeCell ref="EHC7:EHL7"/>
    <mergeCell ref="EHM7:EHV7"/>
    <mergeCell ref="EHW7:EIF7"/>
    <mergeCell ref="EIG7:EIP7"/>
    <mergeCell ref="ERW7:ESF7"/>
    <mergeCell ref="ESG7:ESP7"/>
    <mergeCell ref="ESQ7:ESZ7"/>
    <mergeCell ref="ETA7:ETJ7"/>
    <mergeCell ref="ETK7:ETT7"/>
    <mergeCell ref="ETU7:EUD7"/>
    <mergeCell ref="EPO7:EPX7"/>
    <mergeCell ref="EPY7:EQH7"/>
    <mergeCell ref="EQI7:EQR7"/>
    <mergeCell ref="EQS7:ERB7"/>
    <mergeCell ref="ERC7:ERL7"/>
    <mergeCell ref="ERM7:ERV7"/>
    <mergeCell ref="ENG7:ENP7"/>
    <mergeCell ref="ENQ7:ENZ7"/>
    <mergeCell ref="EOA7:EOJ7"/>
    <mergeCell ref="EOK7:EOT7"/>
    <mergeCell ref="EOU7:EPD7"/>
    <mergeCell ref="EPE7:EPN7"/>
    <mergeCell ref="EYU7:EZD7"/>
    <mergeCell ref="EZE7:EZN7"/>
    <mergeCell ref="EZO7:EZX7"/>
    <mergeCell ref="EZY7:FAH7"/>
    <mergeCell ref="FAI7:FAR7"/>
    <mergeCell ref="FAS7:FBB7"/>
    <mergeCell ref="EWM7:EWV7"/>
    <mergeCell ref="EWW7:EXF7"/>
    <mergeCell ref="EXG7:EXP7"/>
    <mergeCell ref="EXQ7:EXZ7"/>
    <mergeCell ref="EYA7:EYJ7"/>
    <mergeCell ref="EYK7:EYT7"/>
    <mergeCell ref="EUE7:EUN7"/>
    <mergeCell ref="EUO7:EUX7"/>
    <mergeCell ref="EUY7:EVH7"/>
    <mergeCell ref="EVI7:EVR7"/>
    <mergeCell ref="EVS7:EWB7"/>
    <mergeCell ref="EWC7:EWL7"/>
    <mergeCell ref="FFS7:FGB7"/>
    <mergeCell ref="FGC7:FGL7"/>
    <mergeCell ref="FGM7:FGV7"/>
    <mergeCell ref="FGW7:FHF7"/>
    <mergeCell ref="FHG7:FHP7"/>
    <mergeCell ref="FHQ7:FHZ7"/>
    <mergeCell ref="FDK7:FDT7"/>
    <mergeCell ref="FDU7:FED7"/>
    <mergeCell ref="FEE7:FEN7"/>
    <mergeCell ref="FEO7:FEX7"/>
    <mergeCell ref="FEY7:FFH7"/>
    <mergeCell ref="FFI7:FFR7"/>
    <mergeCell ref="FBC7:FBL7"/>
    <mergeCell ref="FBM7:FBV7"/>
    <mergeCell ref="FBW7:FCF7"/>
    <mergeCell ref="FCG7:FCP7"/>
    <mergeCell ref="FCQ7:FCZ7"/>
    <mergeCell ref="FDA7:FDJ7"/>
    <mergeCell ref="FMQ7:FMZ7"/>
    <mergeCell ref="FNA7:FNJ7"/>
    <mergeCell ref="FNK7:FNT7"/>
    <mergeCell ref="FNU7:FOD7"/>
    <mergeCell ref="FOE7:FON7"/>
    <mergeCell ref="FOO7:FOX7"/>
    <mergeCell ref="FKI7:FKR7"/>
    <mergeCell ref="FKS7:FLB7"/>
    <mergeCell ref="FLC7:FLL7"/>
    <mergeCell ref="FLM7:FLV7"/>
    <mergeCell ref="FLW7:FMF7"/>
    <mergeCell ref="FMG7:FMP7"/>
    <mergeCell ref="FIA7:FIJ7"/>
    <mergeCell ref="FIK7:FIT7"/>
    <mergeCell ref="FIU7:FJD7"/>
    <mergeCell ref="FJE7:FJN7"/>
    <mergeCell ref="FJO7:FJX7"/>
    <mergeCell ref="FJY7:FKH7"/>
    <mergeCell ref="FTO7:FTX7"/>
    <mergeCell ref="FTY7:FUH7"/>
    <mergeCell ref="FUI7:FUR7"/>
    <mergeCell ref="FUS7:FVB7"/>
    <mergeCell ref="FVC7:FVL7"/>
    <mergeCell ref="FVM7:FVV7"/>
    <mergeCell ref="FRG7:FRP7"/>
    <mergeCell ref="FRQ7:FRZ7"/>
    <mergeCell ref="FSA7:FSJ7"/>
    <mergeCell ref="FSK7:FST7"/>
    <mergeCell ref="FSU7:FTD7"/>
    <mergeCell ref="FTE7:FTN7"/>
    <mergeCell ref="FOY7:FPH7"/>
    <mergeCell ref="FPI7:FPR7"/>
    <mergeCell ref="FPS7:FQB7"/>
    <mergeCell ref="FQC7:FQL7"/>
    <mergeCell ref="FQM7:FQV7"/>
    <mergeCell ref="FQW7:FRF7"/>
    <mergeCell ref="GAM7:GAV7"/>
    <mergeCell ref="GAW7:GBF7"/>
    <mergeCell ref="GBG7:GBP7"/>
    <mergeCell ref="GBQ7:GBZ7"/>
    <mergeCell ref="GCA7:GCJ7"/>
    <mergeCell ref="GCK7:GCT7"/>
    <mergeCell ref="FYE7:FYN7"/>
    <mergeCell ref="FYO7:FYX7"/>
    <mergeCell ref="FYY7:FZH7"/>
    <mergeCell ref="FZI7:FZR7"/>
    <mergeCell ref="FZS7:GAB7"/>
    <mergeCell ref="GAC7:GAL7"/>
    <mergeCell ref="FVW7:FWF7"/>
    <mergeCell ref="FWG7:FWP7"/>
    <mergeCell ref="FWQ7:FWZ7"/>
    <mergeCell ref="FXA7:FXJ7"/>
    <mergeCell ref="FXK7:FXT7"/>
    <mergeCell ref="FXU7:FYD7"/>
    <mergeCell ref="GHK7:GHT7"/>
    <mergeCell ref="GHU7:GID7"/>
    <mergeCell ref="GIE7:GIN7"/>
    <mergeCell ref="GIO7:GIX7"/>
    <mergeCell ref="GIY7:GJH7"/>
    <mergeCell ref="GJI7:GJR7"/>
    <mergeCell ref="GFC7:GFL7"/>
    <mergeCell ref="GFM7:GFV7"/>
    <mergeCell ref="GFW7:GGF7"/>
    <mergeCell ref="GGG7:GGP7"/>
    <mergeCell ref="GGQ7:GGZ7"/>
    <mergeCell ref="GHA7:GHJ7"/>
    <mergeCell ref="GCU7:GDD7"/>
    <mergeCell ref="GDE7:GDN7"/>
    <mergeCell ref="GDO7:GDX7"/>
    <mergeCell ref="GDY7:GEH7"/>
    <mergeCell ref="GEI7:GER7"/>
    <mergeCell ref="GES7:GFB7"/>
    <mergeCell ref="GOI7:GOR7"/>
    <mergeCell ref="GOS7:GPB7"/>
    <mergeCell ref="GPC7:GPL7"/>
    <mergeCell ref="GPM7:GPV7"/>
    <mergeCell ref="GPW7:GQF7"/>
    <mergeCell ref="GQG7:GQP7"/>
    <mergeCell ref="GMA7:GMJ7"/>
    <mergeCell ref="GMK7:GMT7"/>
    <mergeCell ref="GMU7:GND7"/>
    <mergeCell ref="GNE7:GNN7"/>
    <mergeCell ref="GNO7:GNX7"/>
    <mergeCell ref="GNY7:GOH7"/>
    <mergeCell ref="GJS7:GKB7"/>
    <mergeCell ref="GKC7:GKL7"/>
    <mergeCell ref="GKM7:GKV7"/>
    <mergeCell ref="GKW7:GLF7"/>
    <mergeCell ref="GLG7:GLP7"/>
    <mergeCell ref="GLQ7:GLZ7"/>
    <mergeCell ref="GVG7:GVP7"/>
    <mergeCell ref="GVQ7:GVZ7"/>
    <mergeCell ref="GWA7:GWJ7"/>
    <mergeCell ref="GWK7:GWT7"/>
    <mergeCell ref="GWU7:GXD7"/>
    <mergeCell ref="GXE7:GXN7"/>
    <mergeCell ref="GSY7:GTH7"/>
    <mergeCell ref="GTI7:GTR7"/>
    <mergeCell ref="GTS7:GUB7"/>
    <mergeCell ref="GUC7:GUL7"/>
    <mergeCell ref="GUM7:GUV7"/>
    <mergeCell ref="GUW7:GVF7"/>
    <mergeCell ref="GQQ7:GQZ7"/>
    <mergeCell ref="GRA7:GRJ7"/>
    <mergeCell ref="GRK7:GRT7"/>
    <mergeCell ref="GRU7:GSD7"/>
    <mergeCell ref="GSE7:GSN7"/>
    <mergeCell ref="GSO7:GSX7"/>
    <mergeCell ref="HCE7:HCN7"/>
    <mergeCell ref="HCO7:HCX7"/>
    <mergeCell ref="HCY7:HDH7"/>
    <mergeCell ref="HDI7:HDR7"/>
    <mergeCell ref="HDS7:HEB7"/>
    <mergeCell ref="HEC7:HEL7"/>
    <mergeCell ref="GZW7:HAF7"/>
    <mergeCell ref="HAG7:HAP7"/>
    <mergeCell ref="HAQ7:HAZ7"/>
    <mergeCell ref="HBA7:HBJ7"/>
    <mergeCell ref="HBK7:HBT7"/>
    <mergeCell ref="HBU7:HCD7"/>
    <mergeCell ref="GXO7:GXX7"/>
    <mergeCell ref="GXY7:GYH7"/>
    <mergeCell ref="GYI7:GYR7"/>
    <mergeCell ref="GYS7:GZB7"/>
    <mergeCell ref="GZC7:GZL7"/>
    <mergeCell ref="GZM7:GZV7"/>
    <mergeCell ref="HJC7:HJL7"/>
    <mergeCell ref="HJM7:HJV7"/>
    <mergeCell ref="HJW7:HKF7"/>
    <mergeCell ref="HKG7:HKP7"/>
    <mergeCell ref="HKQ7:HKZ7"/>
    <mergeCell ref="HLA7:HLJ7"/>
    <mergeCell ref="HGU7:HHD7"/>
    <mergeCell ref="HHE7:HHN7"/>
    <mergeCell ref="HHO7:HHX7"/>
    <mergeCell ref="HHY7:HIH7"/>
    <mergeCell ref="HII7:HIR7"/>
    <mergeCell ref="HIS7:HJB7"/>
    <mergeCell ref="HEM7:HEV7"/>
    <mergeCell ref="HEW7:HFF7"/>
    <mergeCell ref="HFG7:HFP7"/>
    <mergeCell ref="HFQ7:HFZ7"/>
    <mergeCell ref="HGA7:HGJ7"/>
    <mergeCell ref="HGK7:HGT7"/>
    <mergeCell ref="HQA7:HQJ7"/>
    <mergeCell ref="HQK7:HQT7"/>
    <mergeCell ref="HQU7:HRD7"/>
    <mergeCell ref="HRE7:HRN7"/>
    <mergeCell ref="HRO7:HRX7"/>
    <mergeCell ref="HRY7:HSH7"/>
    <mergeCell ref="HNS7:HOB7"/>
    <mergeCell ref="HOC7:HOL7"/>
    <mergeCell ref="HOM7:HOV7"/>
    <mergeCell ref="HOW7:HPF7"/>
    <mergeCell ref="HPG7:HPP7"/>
    <mergeCell ref="HPQ7:HPZ7"/>
    <mergeCell ref="HLK7:HLT7"/>
    <mergeCell ref="HLU7:HMD7"/>
    <mergeCell ref="HME7:HMN7"/>
    <mergeCell ref="HMO7:HMX7"/>
    <mergeCell ref="HMY7:HNH7"/>
    <mergeCell ref="HNI7:HNR7"/>
    <mergeCell ref="HWY7:HXH7"/>
    <mergeCell ref="HXI7:HXR7"/>
    <mergeCell ref="HXS7:HYB7"/>
    <mergeCell ref="HYC7:HYL7"/>
    <mergeCell ref="HYM7:HYV7"/>
    <mergeCell ref="HYW7:HZF7"/>
    <mergeCell ref="HUQ7:HUZ7"/>
    <mergeCell ref="HVA7:HVJ7"/>
    <mergeCell ref="HVK7:HVT7"/>
    <mergeCell ref="HVU7:HWD7"/>
    <mergeCell ref="HWE7:HWN7"/>
    <mergeCell ref="HWO7:HWX7"/>
    <mergeCell ref="HSI7:HSR7"/>
    <mergeCell ref="HSS7:HTB7"/>
    <mergeCell ref="HTC7:HTL7"/>
    <mergeCell ref="HTM7:HTV7"/>
    <mergeCell ref="HTW7:HUF7"/>
    <mergeCell ref="HUG7:HUP7"/>
    <mergeCell ref="IDW7:IEF7"/>
    <mergeCell ref="IEG7:IEP7"/>
    <mergeCell ref="IEQ7:IEZ7"/>
    <mergeCell ref="IFA7:IFJ7"/>
    <mergeCell ref="IFK7:IFT7"/>
    <mergeCell ref="IFU7:IGD7"/>
    <mergeCell ref="IBO7:IBX7"/>
    <mergeCell ref="IBY7:ICH7"/>
    <mergeCell ref="ICI7:ICR7"/>
    <mergeCell ref="ICS7:IDB7"/>
    <mergeCell ref="IDC7:IDL7"/>
    <mergeCell ref="IDM7:IDV7"/>
    <mergeCell ref="HZG7:HZP7"/>
    <mergeCell ref="HZQ7:HZZ7"/>
    <mergeCell ref="IAA7:IAJ7"/>
    <mergeCell ref="IAK7:IAT7"/>
    <mergeCell ref="IAU7:IBD7"/>
    <mergeCell ref="IBE7:IBN7"/>
    <mergeCell ref="IKU7:ILD7"/>
    <mergeCell ref="ILE7:ILN7"/>
    <mergeCell ref="ILO7:ILX7"/>
    <mergeCell ref="ILY7:IMH7"/>
    <mergeCell ref="IMI7:IMR7"/>
    <mergeCell ref="IMS7:INB7"/>
    <mergeCell ref="IIM7:IIV7"/>
    <mergeCell ref="IIW7:IJF7"/>
    <mergeCell ref="IJG7:IJP7"/>
    <mergeCell ref="IJQ7:IJZ7"/>
    <mergeCell ref="IKA7:IKJ7"/>
    <mergeCell ref="IKK7:IKT7"/>
    <mergeCell ref="IGE7:IGN7"/>
    <mergeCell ref="IGO7:IGX7"/>
    <mergeCell ref="IGY7:IHH7"/>
    <mergeCell ref="IHI7:IHR7"/>
    <mergeCell ref="IHS7:IIB7"/>
    <mergeCell ref="IIC7:IIL7"/>
    <mergeCell ref="IRS7:ISB7"/>
    <mergeCell ref="ISC7:ISL7"/>
    <mergeCell ref="ISM7:ISV7"/>
    <mergeCell ref="ISW7:ITF7"/>
    <mergeCell ref="ITG7:ITP7"/>
    <mergeCell ref="ITQ7:ITZ7"/>
    <mergeCell ref="IPK7:IPT7"/>
    <mergeCell ref="IPU7:IQD7"/>
    <mergeCell ref="IQE7:IQN7"/>
    <mergeCell ref="IQO7:IQX7"/>
    <mergeCell ref="IQY7:IRH7"/>
    <mergeCell ref="IRI7:IRR7"/>
    <mergeCell ref="INC7:INL7"/>
    <mergeCell ref="INM7:INV7"/>
    <mergeCell ref="INW7:IOF7"/>
    <mergeCell ref="IOG7:IOP7"/>
    <mergeCell ref="IOQ7:IOZ7"/>
    <mergeCell ref="IPA7:IPJ7"/>
    <mergeCell ref="IYQ7:IYZ7"/>
    <mergeCell ref="IZA7:IZJ7"/>
    <mergeCell ref="IZK7:IZT7"/>
    <mergeCell ref="IZU7:JAD7"/>
    <mergeCell ref="JAE7:JAN7"/>
    <mergeCell ref="JAO7:JAX7"/>
    <mergeCell ref="IWI7:IWR7"/>
    <mergeCell ref="IWS7:IXB7"/>
    <mergeCell ref="IXC7:IXL7"/>
    <mergeCell ref="IXM7:IXV7"/>
    <mergeCell ref="IXW7:IYF7"/>
    <mergeCell ref="IYG7:IYP7"/>
    <mergeCell ref="IUA7:IUJ7"/>
    <mergeCell ref="IUK7:IUT7"/>
    <mergeCell ref="IUU7:IVD7"/>
    <mergeCell ref="IVE7:IVN7"/>
    <mergeCell ref="IVO7:IVX7"/>
    <mergeCell ref="IVY7:IWH7"/>
    <mergeCell ref="JFO7:JFX7"/>
    <mergeCell ref="JFY7:JGH7"/>
    <mergeCell ref="JGI7:JGR7"/>
    <mergeCell ref="JGS7:JHB7"/>
    <mergeCell ref="JHC7:JHL7"/>
    <mergeCell ref="JHM7:JHV7"/>
    <mergeCell ref="JDG7:JDP7"/>
    <mergeCell ref="JDQ7:JDZ7"/>
    <mergeCell ref="JEA7:JEJ7"/>
    <mergeCell ref="JEK7:JET7"/>
    <mergeCell ref="JEU7:JFD7"/>
    <mergeCell ref="JFE7:JFN7"/>
    <mergeCell ref="JAY7:JBH7"/>
    <mergeCell ref="JBI7:JBR7"/>
    <mergeCell ref="JBS7:JCB7"/>
    <mergeCell ref="JCC7:JCL7"/>
    <mergeCell ref="JCM7:JCV7"/>
    <mergeCell ref="JCW7:JDF7"/>
    <mergeCell ref="JMM7:JMV7"/>
    <mergeCell ref="JMW7:JNF7"/>
    <mergeCell ref="JNG7:JNP7"/>
    <mergeCell ref="JNQ7:JNZ7"/>
    <mergeCell ref="JOA7:JOJ7"/>
    <mergeCell ref="JOK7:JOT7"/>
    <mergeCell ref="JKE7:JKN7"/>
    <mergeCell ref="JKO7:JKX7"/>
    <mergeCell ref="JKY7:JLH7"/>
    <mergeCell ref="JLI7:JLR7"/>
    <mergeCell ref="JLS7:JMB7"/>
    <mergeCell ref="JMC7:JML7"/>
    <mergeCell ref="JHW7:JIF7"/>
    <mergeCell ref="JIG7:JIP7"/>
    <mergeCell ref="JIQ7:JIZ7"/>
    <mergeCell ref="JJA7:JJJ7"/>
    <mergeCell ref="JJK7:JJT7"/>
    <mergeCell ref="JJU7:JKD7"/>
    <mergeCell ref="JTK7:JTT7"/>
    <mergeCell ref="JTU7:JUD7"/>
    <mergeCell ref="JUE7:JUN7"/>
    <mergeCell ref="JUO7:JUX7"/>
    <mergeCell ref="JUY7:JVH7"/>
    <mergeCell ref="JVI7:JVR7"/>
    <mergeCell ref="JRC7:JRL7"/>
    <mergeCell ref="JRM7:JRV7"/>
    <mergeCell ref="JRW7:JSF7"/>
    <mergeCell ref="JSG7:JSP7"/>
    <mergeCell ref="JSQ7:JSZ7"/>
    <mergeCell ref="JTA7:JTJ7"/>
    <mergeCell ref="JOU7:JPD7"/>
    <mergeCell ref="JPE7:JPN7"/>
    <mergeCell ref="JPO7:JPX7"/>
    <mergeCell ref="JPY7:JQH7"/>
    <mergeCell ref="JQI7:JQR7"/>
    <mergeCell ref="JQS7:JRB7"/>
    <mergeCell ref="KAI7:KAR7"/>
    <mergeCell ref="KAS7:KBB7"/>
    <mergeCell ref="KBC7:KBL7"/>
    <mergeCell ref="KBM7:KBV7"/>
    <mergeCell ref="KBW7:KCF7"/>
    <mergeCell ref="KCG7:KCP7"/>
    <mergeCell ref="JYA7:JYJ7"/>
    <mergeCell ref="JYK7:JYT7"/>
    <mergeCell ref="JYU7:JZD7"/>
    <mergeCell ref="JZE7:JZN7"/>
    <mergeCell ref="JZO7:JZX7"/>
    <mergeCell ref="JZY7:KAH7"/>
    <mergeCell ref="JVS7:JWB7"/>
    <mergeCell ref="JWC7:JWL7"/>
    <mergeCell ref="JWM7:JWV7"/>
    <mergeCell ref="JWW7:JXF7"/>
    <mergeCell ref="JXG7:JXP7"/>
    <mergeCell ref="JXQ7:JXZ7"/>
    <mergeCell ref="KHG7:KHP7"/>
    <mergeCell ref="KHQ7:KHZ7"/>
    <mergeCell ref="KIA7:KIJ7"/>
    <mergeCell ref="KIK7:KIT7"/>
    <mergeCell ref="KIU7:KJD7"/>
    <mergeCell ref="KJE7:KJN7"/>
    <mergeCell ref="KEY7:KFH7"/>
    <mergeCell ref="KFI7:KFR7"/>
    <mergeCell ref="KFS7:KGB7"/>
    <mergeCell ref="KGC7:KGL7"/>
    <mergeCell ref="KGM7:KGV7"/>
    <mergeCell ref="KGW7:KHF7"/>
    <mergeCell ref="KCQ7:KCZ7"/>
    <mergeCell ref="KDA7:KDJ7"/>
    <mergeCell ref="KDK7:KDT7"/>
    <mergeCell ref="KDU7:KED7"/>
    <mergeCell ref="KEE7:KEN7"/>
    <mergeCell ref="KEO7:KEX7"/>
    <mergeCell ref="KOE7:KON7"/>
    <mergeCell ref="KOO7:KOX7"/>
    <mergeCell ref="KOY7:KPH7"/>
    <mergeCell ref="KPI7:KPR7"/>
    <mergeCell ref="KPS7:KQB7"/>
    <mergeCell ref="KQC7:KQL7"/>
    <mergeCell ref="KLW7:KMF7"/>
    <mergeCell ref="KMG7:KMP7"/>
    <mergeCell ref="KMQ7:KMZ7"/>
    <mergeCell ref="KNA7:KNJ7"/>
    <mergeCell ref="KNK7:KNT7"/>
    <mergeCell ref="KNU7:KOD7"/>
    <mergeCell ref="KJO7:KJX7"/>
    <mergeCell ref="KJY7:KKH7"/>
    <mergeCell ref="KKI7:KKR7"/>
    <mergeCell ref="KKS7:KLB7"/>
    <mergeCell ref="KLC7:KLL7"/>
    <mergeCell ref="KLM7:KLV7"/>
    <mergeCell ref="KVC7:KVL7"/>
    <mergeCell ref="KVM7:KVV7"/>
    <mergeCell ref="KVW7:KWF7"/>
    <mergeCell ref="KWG7:KWP7"/>
    <mergeCell ref="KWQ7:KWZ7"/>
    <mergeCell ref="KXA7:KXJ7"/>
    <mergeCell ref="KSU7:KTD7"/>
    <mergeCell ref="KTE7:KTN7"/>
    <mergeCell ref="KTO7:KTX7"/>
    <mergeCell ref="KTY7:KUH7"/>
    <mergeCell ref="KUI7:KUR7"/>
    <mergeCell ref="KUS7:KVB7"/>
    <mergeCell ref="KQM7:KQV7"/>
    <mergeCell ref="KQW7:KRF7"/>
    <mergeCell ref="KRG7:KRP7"/>
    <mergeCell ref="KRQ7:KRZ7"/>
    <mergeCell ref="KSA7:KSJ7"/>
    <mergeCell ref="KSK7:KST7"/>
    <mergeCell ref="LCA7:LCJ7"/>
    <mergeCell ref="LCK7:LCT7"/>
    <mergeCell ref="LCU7:LDD7"/>
    <mergeCell ref="LDE7:LDN7"/>
    <mergeCell ref="LDO7:LDX7"/>
    <mergeCell ref="LDY7:LEH7"/>
    <mergeCell ref="KZS7:LAB7"/>
    <mergeCell ref="LAC7:LAL7"/>
    <mergeCell ref="LAM7:LAV7"/>
    <mergeCell ref="LAW7:LBF7"/>
    <mergeCell ref="LBG7:LBP7"/>
    <mergeCell ref="LBQ7:LBZ7"/>
    <mergeCell ref="KXK7:KXT7"/>
    <mergeCell ref="KXU7:KYD7"/>
    <mergeCell ref="KYE7:KYN7"/>
    <mergeCell ref="KYO7:KYX7"/>
    <mergeCell ref="KYY7:KZH7"/>
    <mergeCell ref="KZI7:KZR7"/>
    <mergeCell ref="LIY7:LJH7"/>
    <mergeCell ref="LJI7:LJR7"/>
    <mergeCell ref="LJS7:LKB7"/>
    <mergeCell ref="LKC7:LKL7"/>
    <mergeCell ref="LKM7:LKV7"/>
    <mergeCell ref="LKW7:LLF7"/>
    <mergeCell ref="LGQ7:LGZ7"/>
    <mergeCell ref="LHA7:LHJ7"/>
    <mergeCell ref="LHK7:LHT7"/>
    <mergeCell ref="LHU7:LID7"/>
    <mergeCell ref="LIE7:LIN7"/>
    <mergeCell ref="LIO7:LIX7"/>
    <mergeCell ref="LEI7:LER7"/>
    <mergeCell ref="LES7:LFB7"/>
    <mergeCell ref="LFC7:LFL7"/>
    <mergeCell ref="LFM7:LFV7"/>
    <mergeCell ref="LFW7:LGF7"/>
    <mergeCell ref="LGG7:LGP7"/>
    <mergeCell ref="LPW7:LQF7"/>
    <mergeCell ref="LQG7:LQP7"/>
    <mergeCell ref="LQQ7:LQZ7"/>
    <mergeCell ref="LRA7:LRJ7"/>
    <mergeCell ref="LRK7:LRT7"/>
    <mergeCell ref="LRU7:LSD7"/>
    <mergeCell ref="LNO7:LNX7"/>
    <mergeCell ref="LNY7:LOH7"/>
    <mergeCell ref="LOI7:LOR7"/>
    <mergeCell ref="LOS7:LPB7"/>
    <mergeCell ref="LPC7:LPL7"/>
    <mergeCell ref="LPM7:LPV7"/>
    <mergeCell ref="LLG7:LLP7"/>
    <mergeCell ref="LLQ7:LLZ7"/>
    <mergeCell ref="LMA7:LMJ7"/>
    <mergeCell ref="LMK7:LMT7"/>
    <mergeCell ref="LMU7:LND7"/>
    <mergeCell ref="LNE7:LNN7"/>
    <mergeCell ref="LWU7:LXD7"/>
    <mergeCell ref="LXE7:LXN7"/>
    <mergeCell ref="LXO7:LXX7"/>
    <mergeCell ref="LXY7:LYH7"/>
    <mergeCell ref="LYI7:LYR7"/>
    <mergeCell ref="LYS7:LZB7"/>
    <mergeCell ref="LUM7:LUV7"/>
    <mergeCell ref="LUW7:LVF7"/>
    <mergeCell ref="LVG7:LVP7"/>
    <mergeCell ref="LVQ7:LVZ7"/>
    <mergeCell ref="LWA7:LWJ7"/>
    <mergeCell ref="LWK7:LWT7"/>
    <mergeCell ref="LSE7:LSN7"/>
    <mergeCell ref="LSO7:LSX7"/>
    <mergeCell ref="LSY7:LTH7"/>
    <mergeCell ref="LTI7:LTR7"/>
    <mergeCell ref="LTS7:LUB7"/>
    <mergeCell ref="LUC7:LUL7"/>
    <mergeCell ref="MDS7:MEB7"/>
    <mergeCell ref="MEC7:MEL7"/>
    <mergeCell ref="MEM7:MEV7"/>
    <mergeCell ref="MEW7:MFF7"/>
    <mergeCell ref="MFG7:MFP7"/>
    <mergeCell ref="MFQ7:MFZ7"/>
    <mergeCell ref="MBK7:MBT7"/>
    <mergeCell ref="MBU7:MCD7"/>
    <mergeCell ref="MCE7:MCN7"/>
    <mergeCell ref="MCO7:MCX7"/>
    <mergeCell ref="MCY7:MDH7"/>
    <mergeCell ref="MDI7:MDR7"/>
    <mergeCell ref="LZC7:LZL7"/>
    <mergeCell ref="LZM7:LZV7"/>
    <mergeCell ref="LZW7:MAF7"/>
    <mergeCell ref="MAG7:MAP7"/>
    <mergeCell ref="MAQ7:MAZ7"/>
    <mergeCell ref="MBA7:MBJ7"/>
    <mergeCell ref="MKQ7:MKZ7"/>
    <mergeCell ref="MLA7:MLJ7"/>
    <mergeCell ref="MLK7:MLT7"/>
    <mergeCell ref="MLU7:MMD7"/>
    <mergeCell ref="MME7:MMN7"/>
    <mergeCell ref="MMO7:MMX7"/>
    <mergeCell ref="MII7:MIR7"/>
    <mergeCell ref="MIS7:MJB7"/>
    <mergeCell ref="MJC7:MJL7"/>
    <mergeCell ref="MJM7:MJV7"/>
    <mergeCell ref="MJW7:MKF7"/>
    <mergeCell ref="MKG7:MKP7"/>
    <mergeCell ref="MGA7:MGJ7"/>
    <mergeCell ref="MGK7:MGT7"/>
    <mergeCell ref="MGU7:MHD7"/>
    <mergeCell ref="MHE7:MHN7"/>
    <mergeCell ref="MHO7:MHX7"/>
    <mergeCell ref="MHY7:MIH7"/>
    <mergeCell ref="MRO7:MRX7"/>
    <mergeCell ref="MRY7:MSH7"/>
    <mergeCell ref="MSI7:MSR7"/>
    <mergeCell ref="MSS7:MTB7"/>
    <mergeCell ref="MTC7:MTL7"/>
    <mergeCell ref="MTM7:MTV7"/>
    <mergeCell ref="MPG7:MPP7"/>
    <mergeCell ref="MPQ7:MPZ7"/>
    <mergeCell ref="MQA7:MQJ7"/>
    <mergeCell ref="MQK7:MQT7"/>
    <mergeCell ref="MQU7:MRD7"/>
    <mergeCell ref="MRE7:MRN7"/>
    <mergeCell ref="MMY7:MNH7"/>
    <mergeCell ref="MNI7:MNR7"/>
    <mergeCell ref="MNS7:MOB7"/>
    <mergeCell ref="MOC7:MOL7"/>
    <mergeCell ref="MOM7:MOV7"/>
    <mergeCell ref="MOW7:MPF7"/>
    <mergeCell ref="MYM7:MYV7"/>
    <mergeCell ref="MYW7:MZF7"/>
    <mergeCell ref="MZG7:MZP7"/>
    <mergeCell ref="MZQ7:MZZ7"/>
    <mergeCell ref="NAA7:NAJ7"/>
    <mergeCell ref="NAK7:NAT7"/>
    <mergeCell ref="MWE7:MWN7"/>
    <mergeCell ref="MWO7:MWX7"/>
    <mergeCell ref="MWY7:MXH7"/>
    <mergeCell ref="MXI7:MXR7"/>
    <mergeCell ref="MXS7:MYB7"/>
    <mergeCell ref="MYC7:MYL7"/>
    <mergeCell ref="MTW7:MUF7"/>
    <mergeCell ref="MUG7:MUP7"/>
    <mergeCell ref="MUQ7:MUZ7"/>
    <mergeCell ref="MVA7:MVJ7"/>
    <mergeCell ref="MVK7:MVT7"/>
    <mergeCell ref="MVU7:MWD7"/>
    <mergeCell ref="NFK7:NFT7"/>
    <mergeCell ref="NFU7:NGD7"/>
    <mergeCell ref="NGE7:NGN7"/>
    <mergeCell ref="NGO7:NGX7"/>
    <mergeCell ref="NGY7:NHH7"/>
    <mergeCell ref="NHI7:NHR7"/>
    <mergeCell ref="NDC7:NDL7"/>
    <mergeCell ref="NDM7:NDV7"/>
    <mergeCell ref="NDW7:NEF7"/>
    <mergeCell ref="NEG7:NEP7"/>
    <mergeCell ref="NEQ7:NEZ7"/>
    <mergeCell ref="NFA7:NFJ7"/>
    <mergeCell ref="NAU7:NBD7"/>
    <mergeCell ref="NBE7:NBN7"/>
    <mergeCell ref="NBO7:NBX7"/>
    <mergeCell ref="NBY7:NCH7"/>
    <mergeCell ref="NCI7:NCR7"/>
    <mergeCell ref="NCS7:NDB7"/>
    <mergeCell ref="NMI7:NMR7"/>
    <mergeCell ref="NMS7:NNB7"/>
    <mergeCell ref="NNC7:NNL7"/>
    <mergeCell ref="NNM7:NNV7"/>
    <mergeCell ref="NNW7:NOF7"/>
    <mergeCell ref="NOG7:NOP7"/>
    <mergeCell ref="NKA7:NKJ7"/>
    <mergeCell ref="NKK7:NKT7"/>
    <mergeCell ref="NKU7:NLD7"/>
    <mergeCell ref="NLE7:NLN7"/>
    <mergeCell ref="NLO7:NLX7"/>
    <mergeCell ref="NLY7:NMH7"/>
    <mergeCell ref="NHS7:NIB7"/>
    <mergeCell ref="NIC7:NIL7"/>
    <mergeCell ref="NIM7:NIV7"/>
    <mergeCell ref="NIW7:NJF7"/>
    <mergeCell ref="NJG7:NJP7"/>
    <mergeCell ref="NJQ7:NJZ7"/>
    <mergeCell ref="NTG7:NTP7"/>
    <mergeCell ref="NTQ7:NTZ7"/>
    <mergeCell ref="NUA7:NUJ7"/>
    <mergeCell ref="NUK7:NUT7"/>
    <mergeCell ref="NUU7:NVD7"/>
    <mergeCell ref="NVE7:NVN7"/>
    <mergeCell ref="NQY7:NRH7"/>
    <mergeCell ref="NRI7:NRR7"/>
    <mergeCell ref="NRS7:NSB7"/>
    <mergeCell ref="NSC7:NSL7"/>
    <mergeCell ref="NSM7:NSV7"/>
    <mergeCell ref="NSW7:NTF7"/>
    <mergeCell ref="NOQ7:NOZ7"/>
    <mergeCell ref="NPA7:NPJ7"/>
    <mergeCell ref="NPK7:NPT7"/>
    <mergeCell ref="NPU7:NQD7"/>
    <mergeCell ref="NQE7:NQN7"/>
    <mergeCell ref="NQO7:NQX7"/>
    <mergeCell ref="OAE7:OAN7"/>
    <mergeCell ref="OAO7:OAX7"/>
    <mergeCell ref="OAY7:OBH7"/>
    <mergeCell ref="OBI7:OBR7"/>
    <mergeCell ref="OBS7:OCB7"/>
    <mergeCell ref="OCC7:OCL7"/>
    <mergeCell ref="NXW7:NYF7"/>
    <mergeCell ref="NYG7:NYP7"/>
    <mergeCell ref="NYQ7:NYZ7"/>
    <mergeCell ref="NZA7:NZJ7"/>
    <mergeCell ref="NZK7:NZT7"/>
    <mergeCell ref="NZU7:OAD7"/>
    <mergeCell ref="NVO7:NVX7"/>
    <mergeCell ref="NVY7:NWH7"/>
    <mergeCell ref="NWI7:NWR7"/>
    <mergeCell ref="NWS7:NXB7"/>
    <mergeCell ref="NXC7:NXL7"/>
    <mergeCell ref="NXM7:NXV7"/>
    <mergeCell ref="OHC7:OHL7"/>
    <mergeCell ref="OHM7:OHV7"/>
    <mergeCell ref="OHW7:OIF7"/>
    <mergeCell ref="OIG7:OIP7"/>
    <mergeCell ref="OIQ7:OIZ7"/>
    <mergeCell ref="OJA7:OJJ7"/>
    <mergeCell ref="OEU7:OFD7"/>
    <mergeCell ref="OFE7:OFN7"/>
    <mergeCell ref="OFO7:OFX7"/>
    <mergeCell ref="OFY7:OGH7"/>
    <mergeCell ref="OGI7:OGR7"/>
    <mergeCell ref="OGS7:OHB7"/>
    <mergeCell ref="OCM7:OCV7"/>
    <mergeCell ref="OCW7:ODF7"/>
    <mergeCell ref="ODG7:ODP7"/>
    <mergeCell ref="ODQ7:ODZ7"/>
    <mergeCell ref="OEA7:OEJ7"/>
    <mergeCell ref="OEK7:OET7"/>
    <mergeCell ref="OOA7:OOJ7"/>
    <mergeCell ref="OOK7:OOT7"/>
    <mergeCell ref="OOU7:OPD7"/>
    <mergeCell ref="OPE7:OPN7"/>
    <mergeCell ref="OPO7:OPX7"/>
    <mergeCell ref="OPY7:OQH7"/>
    <mergeCell ref="OLS7:OMB7"/>
    <mergeCell ref="OMC7:OML7"/>
    <mergeCell ref="OMM7:OMV7"/>
    <mergeCell ref="OMW7:ONF7"/>
    <mergeCell ref="ONG7:ONP7"/>
    <mergeCell ref="ONQ7:ONZ7"/>
    <mergeCell ref="OJK7:OJT7"/>
    <mergeCell ref="OJU7:OKD7"/>
    <mergeCell ref="OKE7:OKN7"/>
    <mergeCell ref="OKO7:OKX7"/>
    <mergeCell ref="OKY7:OLH7"/>
    <mergeCell ref="OLI7:OLR7"/>
    <mergeCell ref="OUY7:OVH7"/>
    <mergeCell ref="OVI7:OVR7"/>
    <mergeCell ref="OVS7:OWB7"/>
    <mergeCell ref="OWC7:OWL7"/>
    <mergeCell ref="OWM7:OWV7"/>
    <mergeCell ref="OWW7:OXF7"/>
    <mergeCell ref="OSQ7:OSZ7"/>
    <mergeCell ref="OTA7:OTJ7"/>
    <mergeCell ref="OTK7:OTT7"/>
    <mergeCell ref="OTU7:OUD7"/>
    <mergeCell ref="OUE7:OUN7"/>
    <mergeCell ref="OUO7:OUX7"/>
    <mergeCell ref="OQI7:OQR7"/>
    <mergeCell ref="OQS7:ORB7"/>
    <mergeCell ref="ORC7:ORL7"/>
    <mergeCell ref="ORM7:ORV7"/>
    <mergeCell ref="ORW7:OSF7"/>
    <mergeCell ref="OSG7:OSP7"/>
    <mergeCell ref="PBW7:PCF7"/>
    <mergeCell ref="PCG7:PCP7"/>
    <mergeCell ref="PCQ7:PCZ7"/>
    <mergeCell ref="PDA7:PDJ7"/>
    <mergeCell ref="PDK7:PDT7"/>
    <mergeCell ref="PDU7:PED7"/>
    <mergeCell ref="OZO7:OZX7"/>
    <mergeCell ref="OZY7:PAH7"/>
    <mergeCell ref="PAI7:PAR7"/>
    <mergeCell ref="PAS7:PBB7"/>
    <mergeCell ref="PBC7:PBL7"/>
    <mergeCell ref="PBM7:PBV7"/>
    <mergeCell ref="OXG7:OXP7"/>
    <mergeCell ref="OXQ7:OXZ7"/>
    <mergeCell ref="OYA7:OYJ7"/>
    <mergeCell ref="OYK7:OYT7"/>
    <mergeCell ref="OYU7:OZD7"/>
    <mergeCell ref="OZE7:OZN7"/>
    <mergeCell ref="PIU7:PJD7"/>
    <mergeCell ref="PJE7:PJN7"/>
    <mergeCell ref="PJO7:PJX7"/>
    <mergeCell ref="PJY7:PKH7"/>
    <mergeCell ref="PKI7:PKR7"/>
    <mergeCell ref="PKS7:PLB7"/>
    <mergeCell ref="PGM7:PGV7"/>
    <mergeCell ref="PGW7:PHF7"/>
    <mergeCell ref="PHG7:PHP7"/>
    <mergeCell ref="PHQ7:PHZ7"/>
    <mergeCell ref="PIA7:PIJ7"/>
    <mergeCell ref="PIK7:PIT7"/>
    <mergeCell ref="PEE7:PEN7"/>
    <mergeCell ref="PEO7:PEX7"/>
    <mergeCell ref="PEY7:PFH7"/>
    <mergeCell ref="PFI7:PFR7"/>
    <mergeCell ref="PFS7:PGB7"/>
    <mergeCell ref="PGC7:PGL7"/>
    <mergeCell ref="PPS7:PQB7"/>
    <mergeCell ref="PQC7:PQL7"/>
    <mergeCell ref="PQM7:PQV7"/>
    <mergeCell ref="PQW7:PRF7"/>
    <mergeCell ref="PRG7:PRP7"/>
    <mergeCell ref="PRQ7:PRZ7"/>
    <mergeCell ref="PNK7:PNT7"/>
    <mergeCell ref="PNU7:POD7"/>
    <mergeCell ref="POE7:PON7"/>
    <mergeCell ref="POO7:POX7"/>
    <mergeCell ref="POY7:PPH7"/>
    <mergeCell ref="PPI7:PPR7"/>
    <mergeCell ref="PLC7:PLL7"/>
    <mergeCell ref="PLM7:PLV7"/>
    <mergeCell ref="PLW7:PMF7"/>
    <mergeCell ref="PMG7:PMP7"/>
    <mergeCell ref="PMQ7:PMZ7"/>
    <mergeCell ref="PNA7:PNJ7"/>
    <mergeCell ref="PWQ7:PWZ7"/>
    <mergeCell ref="PXA7:PXJ7"/>
    <mergeCell ref="PXK7:PXT7"/>
    <mergeCell ref="PXU7:PYD7"/>
    <mergeCell ref="PYE7:PYN7"/>
    <mergeCell ref="PYO7:PYX7"/>
    <mergeCell ref="PUI7:PUR7"/>
    <mergeCell ref="PUS7:PVB7"/>
    <mergeCell ref="PVC7:PVL7"/>
    <mergeCell ref="PVM7:PVV7"/>
    <mergeCell ref="PVW7:PWF7"/>
    <mergeCell ref="PWG7:PWP7"/>
    <mergeCell ref="PSA7:PSJ7"/>
    <mergeCell ref="PSK7:PST7"/>
    <mergeCell ref="PSU7:PTD7"/>
    <mergeCell ref="PTE7:PTN7"/>
    <mergeCell ref="PTO7:PTX7"/>
    <mergeCell ref="PTY7:PUH7"/>
    <mergeCell ref="QDO7:QDX7"/>
    <mergeCell ref="QDY7:QEH7"/>
    <mergeCell ref="QEI7:QER7"/>
    <mergeCell ref="QES7:QFB7"/>
    <mergeCell ref="QFC7:QFL7"/>
    <mergeCell ref="QFM7:QFV7"/>
    <mergeCell ref="QBG7:QBP7"/>
    <mergeCell ref="QBQ7:QBZ7"/>
    <mergeCell ref="QCA7:QCJ7"/>
    <mergeCell ref="QCK7:QCT7"/>
    <mergeCell ref="QCU7:QDD7"/>
    <mergeCell ref="QDE7:QDN7"/>
    <mergeCell ref="PYY7:PZH7"/>
    <mergeCell ref="PZI7:PZR7"/>
    <mergeCell ref="PZS7:QAB7"/>
    <mergeCell ref="QAC7:QAL7"/>
    <mergeCell ref="QAM7:QAV7"/>
    <mergeCell ref="QAW7:QBF7"/>
    <mergeCell ref="QKM7:QKV7"/>
    <mergeCell ref="QKW7:QLF7"/>
    <mergeCell ref="QLG7:QLP7"/>
    <mergeCell ref="QLQ7:QLZ7"/>
    <mergeCell ref="QMA7:QMJ7"/>
    <mergeCell ref="QMK7:QMT7"/>
    <mergeCell ref="QIE7:QIN7"/>
    <mergeCell ref="QIO7:QIX7"/>
    <mergeCell ref="QIY7:QJH7"/>
    <mergeCell ref="QJI7:QJR7"/>
    <mergeCell ref="QJS7:QKB7"/>
    <mergeCell ref="QKC7:QKL7"/>
    <mergeCell ref="QFW7:QGF7"/>
    <mergeCell ref="QGG7:QGP7"/>
    <mergeCell ref="QGQ7:QGZ7"/>
    <mergeCell ref="QHA7:QHJ7"/>
    <mergeCell ref="QHK7:QHT7"/>
    <mergeCell ref="QHU7:QID7"/>
    <mergeCell ref="QRK7:QRT7"/>
    <mergeCell ref="QRU7:QSD7"/>
    <mergeCell ref="QSE7:QSN7"/>
    <mergeCell ref="QSO7:QSX7"/>
    <mergeCell ref="QSY7:QTH7"/>
    <mergeCell ref="QTI7:QTR7"/>
    <mergeCell ref="QPC7:QPL7"/>
    <mergeCell ref="QPM7:QPV7"/>
    <mergeCell ref="QPW7:QQF7"/>
    <mergeCell ref="QQG7:QQP7"/>
    <mergeCell ref="QQQ7:QQZ7"/>
    <mergeCell ref="QRA7:QRJ7"/>
    <mergeCell ref="QMU7:QND7"/>
    <mergeCell ref="QNE7:QNN7"/>
    <mergeCell ref="QNO7:QNX7"/>
    <mergeCell ref="QNY7:QOH7"/>
    <mergeCell ref="QOI7:QOR7"/>
    <mergeCell ref="QOS7:QPB7"/>
    <mergeCell ref="QYI7:QYR7"/>
    <mergeCell ref="QYS7:QZB7"/>
    <mergeCell ref="QZC7:QZL7"/>
    <mergeCell ref="QZM7:QZV7"/>
    <mergeCell ref="QZW7:RAF7"/>
    <mergeCell ref="RAG7:RAP7"/>
    <mergeCell ref="QWA7:QWJ7"/>
    <mergeCell ref="QWK7:QWT7"/>
    <mergeCell ref="QWU7:QXD7"/>
    <mergeCell ref="QXE7:QXN7"/>
    <mergeCell ref="QXO7:QXX7"/>
    <mergeCell ref="QXY7:QYH7"/>
    <mergeCell ref="QTS7:QUB7"/>
    <mergeCell ref="QUC7:QUL7"/>
    <mergeCell ref="QUM7:QUV7"/>
    <mergeCell ref="QUW7:QVF7"/>
    <mergeCell ref="QVG7:QVP7"/>
    <mergeCell ref="QVQ7:QVZ7"/>
    <mergeCell ref="RFG7:RFP7"/>
    <mergeCell ref="RFQ7:RFZ7"/>
    <mergeCell ref="RGA7:RGJ7"/>
    <mergeCell ref="RGK7:RGT7"/>
    <mergeCell ref="RGU7:RHD7"/>
    <mergeCell ref="RHE7:RHN7"/>
    <mergeCell ref="RCY7:RDH7"/>
    <mergeCell ref="RDI7:RDR7"/>
    <mergeCell ref="RDS7:REB7"/>
    <mergeCell ref="REC7:REL7"/>
    <mergeCell ref="REM7:REV7"/>
    <mergeCell ref="REW7:RFF7"/>
    <mergeCell ref="RAQ7:RAZ7"/>
    <mergeCell ref="RBA7:RBJ7"/>
    <mergeCell ref="RBK7:RBT7"/>
    <mergeCell ref="RBU7:RCD7"/>
    <mergeCell ref="RCE7:RCN7"/>
    <mergeCell ref="RCO7:RCX7"/>
    <mergeCell ref="RME7:RMN7"/>
    <mergeCell ref="RMO7:RMX7"/>
    <mergeCell ref="RMY7:RNH7"/>
    <mergeCell ref="RNI7:RNR7"/>
    <mergeCell ref="RNS7:ROB7"/>
    <mergeCell ref="ROC7:ROL7"/>
    <mergeCell ref="RJW7:RKF7"/>
    <mergeCell ref="RKG7:RKP7"/>
    <mergeCell ref="RKQ7:RKZ7"/>
    <mergeCell ref="RLA7:RLJ7"/>
    <mergeCell ref="RLK7:RLT7"/>
    <mergeCell ref="RLU7:RMD7"/>
    <mergeCell ref="RHO7:RHX7"/>
    <mergeCell ref="RHY7:RIH7"/>
    <mergeCell ref="RII7:RIR7"/>
    <mergeCell ref="RIS7:RJB7"/>
    <mergeCell ref="RJC7:RJL7"/>
    <mergeCell ref="RJM7:RJV7"/>
    <mergeCell ref="RTC7:RTL7"/>
    <mergeCell ref="RTM7:RTV7"/>
    <mergeCell ref="RTW7:RUF7"/>
    <mergeCell ref="RUG7:RUP7"/>
    <mergeCell ref="RUQ7:RUZ7"/>
    <mergeCell ref="RVA7:RVJ7"/>
    <mergeCell ref="RQU7:RRD7"/>
    <mergeCell ref="RRE7:RRN7"/>
    <mergeCell ref="RRO7:RRX7"/>
    <mergeCell ref="RRY7:RSH7"/>
    <mergeCell ref="RSI7:RSR7"/>
    <mergeCell ref="RSS7:RTB7"/>
    <mergeCell ref="ROM7:ROV7"/>
    <mergeCell ref="ROW7:RPF7"/>
    <mergeCell ref="RPG7:RPP7"/>
    <mergeCell ref="RPQ7:RPZ7"/>
    <mergeCell ref="RQA7:RQJ7"/>
    <mergeCell ref="RQK7:RQT7"/>
    <mergeCell ref="SAA7:SAJ7"/>
    <mergeCell ref="SAK7:SAT7"/>
    <mergeCell ref="SAU7:SBD7"/>
    <mergeCell ref="SBE7:SBN7"/>
    <mergeCell ref="SBO7:SBX7"/>
    <mergeCell ref="SBY7:SCH7"/>
    <mergeCell ref="RXS7:RYB7"/>
    <mergeCell ref="RYC7:RYL7"/>
    <mergeCell ref="RYM7:RYV7"/>
    <mergeCell ref="RYW7:RZF7"/>
    <mergeCell ref="RZG7:RZP7"/>
    <mergeCell ref="RZQ7:RZZ7"/>
    <mergeCell ref="RVK7:RVT7"/>
    <mergeCell ref="RVU7:RWD7"/>
    <mergeCell ref="RWE7:RWN7"/>
    <mergeCell ref="RWO7:RWX7"/>
    <mergeCell ref="RWY7:RXH7"/>
    <mergeCell ref="RXI7:RXR7"/>
    <mergeCell ref="SGY7:SHH7"/>
    <mergeCell ref="SHI7:SHR7"/>
    <mergeCell ref="SHS7:SIB7"/>
    <mergeCell ref="SIC7:SIL7"/>
    <mergeCell ref="SIM7:SIV7"/>
    <mergeCell ref="SIW7:SJF7"/>
    <mergeCell ref="SEQ7:SEZ7"/>
    <mergeCell ref="SFA7:SFJ7"/>
    <mergeCell ref="SFK7:SFT7"/>
    <mergeCell ref="SFU7:SGD7"/>
    <mergeCell ref="SGE7:SGN7"/>
    <mergeCell ref="SGO7:SGX7"/>
    <mergeCell ref="SCI7:SCR7"/>
    <mergeCell ref="SCS7:SDB7"/>
    <mergeCell ref="SDC7:SDL7"/>
    <mergeCell ref="SDM7:SDV7"/>
    <mergeCell ref="SDW7:SEF7"/>
    <mergeCell ref="SEG7:SEP7"/>
    <mergeCell ref="SNW7:SOF7"/>
    <mergeCell ref="SOG7:SOP7"/>
    <mergeCell ref="SOQ7:SOZ7"/>
    <mergeCell ref="SPA7:SPJ7"/>
    <mergeCell ref="SPK7:SPT7"/>
    <mergeCell ref="SPU7:SQD7"/>
    <mergeCell ref="SLO7:SLX7"/>
    <mergeCell ref="SLY7:SMH7"/>
    <mergeCell ref="SMI7:SMR7"/>
    <mergeCell ref="SMS7:SNB7"/>
    <mergeCell ref="SNC7:SNL7"/>
    <mergeCell ref="SNM7:SNV7"/>
    <mergeCell ref="SJG7:SJP7"/>
    <mergeCell ref="SJQ7:SJZ7"/>
    <mergeCell ref="SKA7:SKJ7"/>
    <mergeCell ref="SKK7:SKT7"/>
    <mergeCell ref="SKU7:SLD7"/>
    <mergeCell ref="SLE7:SLN7"/>
    <mergeCell ref="SUU7:SVD7"/>
    <mergeCell ref="SVE7:SVN7"/>
    <mergeCell ref="SVO7:SVX7"/>
    <mergeCell ref="SVY7:SWH7"/>
    <mergeCell ref="SWI7:SWR7"/>
    <mergeCell ref="SWS7:SXB7"/>
    <mergeCell ref="SSM7:SSV7"/>
    <mergeCell ref="SSW7:STF7"/>
    <mergeCell ref="STG7:STP7"/>
    <mergeCell ref="STQ7:STZ7"/>
    <mergeCell ref="SUA7:SUJ7"/>
    <mergeCell ref="SUK7:SUT7"/>
    <mergeCell ref="SQE7:SQN7"/>
    <mergeCell ref="SQO7:SQX7"/>
    <mergeCell ref="SQY7:SRH7"/>
    <mergeCell ref="SRI7:SRR7"/>
    <mergeCell ref="SRS7:SSB7"/>
    <mergeCell ref="SSC7:SSL7"/>
    <mergeCell ref="TBS7:TCB7"/>
    <mergeCell ref="TCC7:TCL7"/>
    <mergeCell ref="TCM7:TCV7"/>
    <mergeCell ref="TCW7:TDF7"/>
    <mergeCell ref="TDG7:TDP7"/>
    <mergeCell ref="TDQ7:TDZ7"/>
    <mergeCell ref="SZK7:SZT7"/>
    <mergeCell ref="SZU7:TAD7"/>
    <mergeCell ref="TAE7:TAN7"/>
    <mergeCell ref="TAO7:TAX7"/>
    <mergeCell ref="TAY7:TBH7"/>
    <mergeCell ref="TBI7:TBR7"/>
    <mergeCell ref="SXC7:SXL7"/>
    <mergeCell ref="SXM7:SXV7"/>
    <mergeCell ref="SXW7:SYF7"/>
    <mergeCell ref="SYG7:SYP7"/>
    <mergeCell ref="SYQ7:SYZ7"/>
    <mergeCell ref="SZA7:SZJ7"/>
    <mergeCell ref="TIQ7:TIZ7"/>
    <mergeCell ref="TJA7:TJJ7"/>
    <mergeCell ref="TJK7:TJT7"/>
    <mergeCell ref="TJU7:TKD7"/>
    <mergeCell ref="TKE7:TKN7"/>
    <mergeCell ref="TKO7:TKX7"/>
    <mergeCell ref="TGI7:TGR7"/>
    <mergeCell ref="TGS7:THB7"/>
    <mergeCell ref="THC7:THL7"/>
    <mergeCell ref="THM7:THV7"/>
    <mergeCell ref="THW7:TIF7"/>
    <mergeCell ref="TIG7:TIP7"/>
    <mergeCell ref="TEA7:TEJ7"/>
    <mergeCell ref="TEK7:TET7"/>
    <mergeCell ref="TEU7:TFD7"/>
    <mergeCell ref="TFE7:TFN7"/>
    <mergeCell ref="TFO7:TFX7"/>
    <mergeCell ref="TFY7:TGH7"/>
    <mergeCell ref="TPO7:TPX7"/>
    <mergeCell ref="TPY7:TQH7"/>
    <mergeCell ref="TQI7:TQR7"/>
    <mergeCell ref="TQS7:TRB7"/>
    <mergeCell ref="TRC7:TRL7"/>
    <mergeCell ref="TRM7:TRV7"/>
    <mergeCell ref="TNG7:TNP7"/>
    <mergeCell ref="TNQ7:TNZ7"/>
    <mergeCell ref="TOA7:TOJ7"/>
    <mergeCell ref="TOK7:TOT7"/>
    <mergeCell ref="TOU7:TPD7"/>
    <mergeCell ref="TPE7:TPN7"/>
    <mergeCell ref="TKY7:TLH7"/>
    <mergeCell ref="TLI7:TLR7"/>
    <mergeCell ref="TLS7:TMB7"/>
    <mergeCell ref="TMC7:TML7"/>
    <mergeCell ref="TMM7:TMV7"/>
    <mergeCell ref="TMW7:TNF7"/>
    <mergeCell ref="TWM7:TWV7"/>
    <mergeCell ref="TWW7:TXF7"/>
    <mergeCell ref="TXG7:TXP7"/>
    <mergeCell ref="TXQ7:TXZ7"/>
    <mergeCell ref="TYA7:TYJ7"/>
    <mergeCell ref="TYK7:TYT7"/>
    <mergeCell ref="TUE7:TUN7"/>
    <mergeCell ref="TUO7:TUX7"/>
    <mergeCell ref="TUY7:TVH7"/>
    <mergeCell ref="TVI7:TVR7"/>
    <mergeCell ref="TVS7:TWB7"/>
    <mergeCell ref="TWC7:TWL7"/>
    <mergeCell ref="TRW7:TSF7"/>
    <mergeCell ref="TSG7:TSP7"/>
    <mergeCell ref="TSQ7:TSZ7"/>
    <mergeCell ref="TTA7:TTJ7"/>
    <mergeCell ref="TTK7:TTT7"/>
    <mergeCell ref="TTU7:TUD7"/>
    <mergeCell ref="UDK7:UDT7"/>
    <mergeCell ref="UDU7:UED7"/>
    <mergeCell ref="UEE7:UEN7"/>
    <mergeCell ref="UEO7:UEX7"/>
    <mergeCell ref="UEY7:UFH7"/>
    <mergeCell ref="UFI7:UFR7"/>
    <mergeCell ref="UBC7:UBL7"/>
    <mergeCell ref="UBM7:UBV7"/>
    <mergeCell ref="UBW7:UCF7"/>
    <mergeCell ref="UCG7:UCP7"/>
    <mergeCell ref="UCQ7:UCZ7"/>
    <mergeCell ref="UDA7:UDJ7"/>
    <mergeCell ref="TYU7:TZD7"/>
    <mergeCell ref="TZE7:TZN7"/>
    <mergeCell ref="TZO7:TZX7"/>
    <mergeCell ref="TZY7:UAH7"/>
    <mergeCell ref="UAI7:UAR7"/>
    <mergeCell ref="UAS7:UBB7"/>
    <mergeCell ref="UKI7:UKR7"/>
    <mergeCell ref="UKS7:ULB7"/>
    <mergeCell ref="ULC7:ULL7"/>
    <mergeCell ref="ULM7:ULV7"/>
    <mergeCell ref="ULW7:UMF7"/>
    <mergeCell ref="UMG7:UMP7"/>
    <mergeCell ref="UIA7:UIJ7"/>
    <mergeCell ref="UIK7:UIT7"/>
    <mergeCell ref="UIU7:UJD7"/>
    <mergeCell ref="UJE7:UJN7"/>
    <mergeCell ref="UJO7:UJX7"/>
    <mergeCell ref="UJY7:UKH7"/>
    <mergeCell ref="UFS7:UGB7"/>
    <mergeCell ref="UGC7:UGL7"/>
    <mergeCell ref="UGM7:UGV7"/>
    <mergeCell ref="UGW7:UHF7"/>
    <mergeCell ref="UHG7:UHP7"/>
    <mergeCell ref="UHQ7:UHZ7"/>
    <mergeCell ref="URG7:URP7"/>
    <mergeCell ref="URQ7:URZ7"/>
    <mergeCell ref="USA7:USJ7"/>
    <mergeCell ref="USK7:UST7"/>
    <mergeCell ref="USU7:UTD7"/>
    <mergeCell ref="UTE7:UTN7"/>
    <mergeCell ref="UOY7:UPH7"/>
    <mergeCell ref="UPI7:UPR7"/>
    <mergeCell ref="UPS7:UQB7"/>
    <mergeCell ref="UQC7:UQL7"/>
    <mergeCell ref="UQM7:UQV7"/>
    <mergeCell ref="UQW7:URF7"/>
    <mergeCell ref="UMQ7:UMZ7"/>
    <mergeCell ref="UNA7:UNJ7"/>
    <mergeCell ref="UNK7:UNT7"/>
    <mergeCell ref="UNU7:UOD7"/>
    <mergeCell ref="UOE7:UON7"/>
    <mergeCell ref="UOO7:UOX7"/>
    <mergeCell ref="UYE7:UYN7"/>
    <mergeCell ref="UYO7:UYX7"/>
    <mergeCell ref="UYY7:UZH7"/>
    <mergeCell ref="UZI7:UZR7"/>
    <mergeCell ref="UZS7:VAB7"/>
    <mergeCell ref="VAC7:VAL7"/>
    <mergeCell ref="UVW7:UWF7"/>
    <mergeCell ref="UWG7:UWP7"/>
    <mergeCell ref="UWQ7:UWZ7"/>
    <mergeCell ref="UXA7:UXJ7"/>
    <mergeCell ref="UXK7:UXT7"/>
    <mergeCell ref="UXU7:UYD7"/>
    <mergeCell ref="UTO7:UTX7"/>
    <mergeCell ref="UTY7:UUH7"/>
    <mergeCell ref="UUI7:UUR7"/>
    <mergeCell ref="UUS7:UVB7"/>
    <mergeCell ref="UVC7:UVL7"/>
    <mergeCell ref="UVM7:UVV7"/>
    <mergeCell ref="VFC7:VFL7"/>
    <mergeCell ref="VFM7:VFV7"/>
    <mergeCell ref="VFW7:VGF7"/>
    <mergeCell ref="VGG7:VGP7"/>
    <mergeCell ref="VGQ7:VGZ7"/>
    <mergeCell ref="VHA7:VHJ7"/>
    <mergeCell ref="VCU7:VDD7"/>
    <mergeCell ref="VDE7:VDN7"/>
    <mergeCell ref="VDO7:VDX7"/>
    <mergeCell ref="VDY7:VEH7"/>
    <mergeCell ref="VEI7:VER7"/>
    <mergeCell ref="VES7:VFB7"/>
    <mergeCell ref="VAM7:VAV7"/>
    <mergeCell ref="VAW7:VBF7"/>
    <mergeCell ref="VBG7:VBP7"/>
    <mergeCell ref="VBQ7:VBZ7"/>
    <mergeCell ref="VCA7:VCJ7"/>
    <mergeCell ref="VCK7:VCT7"/>
    <mergeCell ref="VMA7:VMJ7"/>
    <mergeCell ref="VMK7:VMT7"/>
    <mergeCell ref="VMU7:VND7"/>
    <mergeCell ref="VNE7:VNN7"/>
    <mergeCell ref="VNO7:VNX7"/>
    <mergeCell ref="VNY7:VOH7"/>
    <mergeCell ref="VJS7:VKB7"/>
    <mergeCell ref="VKC7:VKL7"/>
    <mergeCell ref="VKM7:VKV7"/>
    <mergeCell ref="VKW7:VLF7"/>
    <mergeCell ref="VLG7:VLP7"/>
    <mergeCell ref="VLQ7:VLZ7"/>
    <mergeCell ref="VHK7:VHT7"/>
    <mergeCell ref="VHU7:VID7"/>
    <mergeCell ref="VIE7:VIN7"/>
    <mergeCell ref="VIO7:VIX7"/>
    <mergeCell ref="VIY7:VJH7"/>
    <mergeCell ref="VJI7:VJR7"/>
    <mergeCell ref="VSY7:VTH7"/>
    <mergeCell ref="VTI7:VTR7"/>
    <mergeCell ref="VTS7:VUB7"/>
    <mergeCell ref="VUC7:VUL7"/>
    <mergeCell ref="VUM7:VUV7"/>
    <mergeCell ref="VUW7:VVF7"/>
    <mergeCell ref="VQQ7:VQZ7"/>
    <mergeCell ref="VRA7:VRJ7"/>
    <mergeCell ref="VRK7:VRT7"/>
    <mergeCell ref="VRU7:VSD7"/>
    <mergeCell ref="VSE7:VSN7"/>
    <mergeCell ref="VSO7:VSX7"/>
    <mergeCell ref="VOI7:VOR7"/>
    <mergeCell ref="VOS7:VPB7"/>
    <mergeCell ref="VPC7:VPL7"/>
    <mergeCell ref="VPM7:VPV7"/>
    <mergeCell ref="VPW7:VQF7"/>
    <mergeCell ref="VQG7:VQP7"/>
    <mergeCell ref="VZW7:WAF7"/>
    <mergeCell ref="WAG7:WAP7"/>
    <mergeCell ref="WAQ7:WAZ7"/>
    <mergeCell ref="WBA7:WBJ7"/>
    <mergeCell ref="WBK7:WBT7"/>
    <mergeCell ref="WBU7:WCD7"/>
    <mergeCell ref="VXO7:VXX7"/>
    <mergeCell ref="VXY7:VYH7"/>
    <mergeCell ref="VYI7:VYR7"/>
    <mergeCell ref="VYS7:VZB7"/>
    <mergeCell ref="VZC7:VZL7"/>
    <mergeCell ref="VZM7:VZV7"/>
    <mergeCell ref="VVG7:VVP7"/>
    <mergeCell ref="VVQ7:VVZ7"/>
    <mergeCell ref="VWA7:VWJ7"/>
    <mergeCell ref="VWK7:VWT7"/>
    <mergeCell ref="VWU7:VXD7"/>
    <mergeCell ref="VXE7:VXN7"/>
    <mergeCell ref="WGU7:WHD7"/>
    <mergeCell ref="WHE7:WHN7"/>
    <mergeCell ref="WHO7:WHX7"/>
    <mergeCell ref="WHY7:WIH7"/>
    <mergeCell ref="WII7:WIR7"/>
    <mergeCell ref="WIS7:WJB7"/>
    <mergeCell ref="WEM7:WEV7"/>
    <mergeCell ref="WEW7:WFF7"/>
    <mergeCell ref="WFG7:WFP7"/>
    <mergeCell ref="WFQ7:WFZ7"/>
    <mergeCell ref="WGA7:WGJ7"/>
    <mergeCell ref="WGK7:WGT7"/>
    <mergeCell ref="WCE7:WCN7"/>
    <mergeCell ref="WCO7:WCX7"/>
    <mergeCell ref="WCY7:WDH7"/>
    <mergeCell ref="WDI7:WDR7"/>
    <mergeCell ref="WDS7:WEB7"/>
    <mergeCell ref="WEC7:WEL7"/>
    <mergeCell ref="WNS7:WOB7"/>
    <mergeCell ref="WOC7:WOL7"/>
    <mergeCell ref="WOM7:WOV7"/>
    <mergeCell ref="WOW7:WPF7"/>
    <mergeCell ref="WPG7:WPP7"/>
    <mergeCell ref="WPQ7:WPZ7"/>
    <mergeCell ref="WLK7:WLT7"/>
    <mergeCell ref="WLU7:WMD7"/>
    <mergeCell ref="WME7:WMN7"/>
    <mergeCell ref="WMO7:WMX7"/>
    <mergeCell ref="WMY7:WNH7"/>
    <mergeCell ref="WNI7:WNR7"/>
    <mergeCell ref="WJC7:WJL7"/>
    <mergeCell ref="WJM7:WJV7"/>
    <mergeCell ref="WJW7:WKF7"/>
    <mergeCell ref="WKG7:WKP7"/>
    <mergeCell ref="WKQ7:WKZ7"/>
    <mergeCell ref="WLA7:WLJ7"/>
    <mergeCell ref="LS8:MB8"/>
    <mergeCell ref="MC8:ML8"/>
    <mergeCell ref="MM8:MV8"/>
    <mergeCell ref="IG8:IP8"/>
    <mergeCell ref="IQ8:IZ8"/>
    <mergeCell ref="JA8:JJ8"/>
    <mergeCell ref="XAU7:XBD7"/>
    <mergeCell ref="XBE7:XBN7"/>
    <mergeCell ref="WWY7:WXH7"/>
    <mergeCell ref="WXI7:WXR7"/>
    <mergeCell ref="WXS7:WYB7"/>
    <mergeCell ref="WYC7:WYL7"/>
    <mergeCell ref="WYM7:WYV7"/>
    <mergeCell ref="WYW7:WZF7"/>
    <mergeCell ref="WUQ7:WUZ7"/>
    <mergeCell ref="WVA7:WVJ7"/>
    <mergeCell ref="WVK7:WVT7"/>
    <mergeCell ref="WVU7:WWD7"/>
    <mergeCell ref="WWE7:WWN7"/>
    <mergeCell ref="WWO7:WWX7"/>
    <mergeCell ref="WSI7:WSR7"/>
    <mergeCell ref="WSS7:WTB7"/>
    <mergeCell ref="WTC7:WTL7"/>
    <mergeCell ref="WTM7:WTV7"/>
    <mergeCell ref="WTW7:WUF7"/>
    <mergeCell ref="WUG7:WUP7"/>
    <mergeCell ref="WQA7:WQJ7"/>
    <mergeCell ref="WQK7:WQT7"/>
    <mergeCell ref="WQU7:WRD7"/>
    <mergeCell ref="WRE7:WRN7"/>
    <mergeCell ref="WRO7:WRX7"/>
    <mergeCell ref="WRY7:WSH7"/>
    <mergeCell ref="RC8:RL8"/>
    <mergeCell ref="MW8:NF8"/>
    <mergeCell ref="NG8:NP8"/>
    <mergeCell ref="NQ8:NZ8"/>
    <mergeCell ref="OA8:OJ8"/>
    <mergeCell ref="OK8:OT8"/>
    <mergeCell ref="OU8:PD8"/>
    <mergeCell ref="CM8:CV8"/>
    <mergeCell ref="CW8:DF8"/>
    <mergeCell ref="DG8:DP8"/>
    <mergeCell ref="XDW7:XEF7"/>
    <mergeCell ref="XEG7:XEP7"/>
    <mergeCell ref="XEQ7:XEZ7"/>
    <mergeCell ref="XFA7:XFD7"/>
    <mergeCell ref="K8:T8"/>
    <mergeCell ref="U8:AD8"/>
    <mergeCell ref="AE8:AN8"/>
    <mergeCell ref="AO8:AX8"/>
    <mergeCell ref="AY8:BH8"/>
    <mergeCell ref="XBO7:XBX7"/>
    <mergeCell ref="XBY7:XCH7"/>
    <mergeCell ref="XCI7:XCR7"/>
    <mergeCell ref="XCS7:XDB7"/>
    <mergeCell ref="XDC7:XDL7"/>
    <mergeCell ref="XDM7:XDV7"/>
    <mergeCell ref="WZG7:WZP7"/>
    <mergeCell ref="WZQ7:WZZ7"/>
    <mergeCell ref="XAA7:XAJ7"/>
    <mergeCell ref="XAK7:XAT7"/>
    <mergeCell ref="KO8:KX8"/>
    <mergeCell ref="KY8:LH8"/>
    <mergeCell ref="LI8:LR8"/>
    <mergeCell ref="WC8:WL8"/>
    <mergeCell ref="WM8:WV8"/>
    <mergeCell ref="WW8:XF8"/>
    <mergeCell ref="XG8:XP8"/>
    <mergeCell ref="XQ8:XZ8"/>
    <mergeCell ref="YA8:YJ8"/>
    <mergeCell ref="TU8:UD8"/>
    <mergeCell ref="UE8:UN8"/>
    <mergeCell ref="UO8:UX8"/>
    <mergeCell ref="UY8:VH8"/>
    <mergeCell ref="VI8:VR8"/>
    <mergeCell ref="VS8:WB8"/>
    <mergeCell ref="JK8:JT8"/>
    <mergeCell ref="JU8:KD8"/>
    <mergeCell ref="KE8:KN8"/>
    <mergeCell ref="FY8:GH8"/>
    <mergeCell ref="GI8:GR8"/>
    <mergeCell ref="GS8:HB8"/>
    <mergeCell ref="HC8:HL8"/>
    <mergeCell ref="HM8:HV8"/>
    <mergeCell ref="HW8:IF8"/>
    <mergeCell ref="RM8:RV8"/>
    <mergeCell ref="RW8:SF8"/>
    <mergeCell ref="SG8:SP8"/>
    <mergeCell ref="SQ8:SZ8"/>
    <mergeCell ref="TA8:TJ8"/>
    <mergeCell ref="TK8:TT8"/>
    <mergeCell ref="PE8:PN8"/>
    <mergeCell ref="PO8:PX8"/>
    <mergeCell ref="PY8:QH8"/>
    <mergeCell ref="QI8:QR8"/>
    <mergeCell ref="QS8:RB8"/>
    <mergeCell ref="ADA8:ADJ8"/>
    <mergeCell ref="ADK8:ADT8"/>
    <mergeCell ref="ADU8:AED8"/>
    <mergeCell ref="AEE8:AEN8"/>
    <mergeCell ref="AEO8:AEX8"/>
    <mergeCell ref="AEY8:AFH8"/>
    <mergeCell ref="AAS8:ABB8"/>
    <mergeCell ref="ABC8:ABL8"/>
    <mergeCell ref="ABM8:ABV8"/>
    <mergeCell ref="ABW8:ACF8"/>
    <mergeCell ref="ACG8:ACP8"/>
    <mergeCell ref="ACQ8:ACZ8"/>
    <mergeCell ref="YK8:YT8"/>
    <mergeCell ref="YU8:ZD8"/>
    <mergeCell ref="ZE8:ZN8"/>
    <mergeCell ref="ZO8:ZX8"/>
    <mergeCell ref="ZY8:AAH8"/>
    <mergeCell ref="AAI8:AAR8"/>
    <mergeCell ref="AJY8:AKH8"/>
    <mergeCell ref="AKI8:AKR8"/>
    <mergeCell ref="AKS8:ALB8"/>
    <mergeCell ref="ALC8:ALL8"/>
    <mergeCell ref="ALM8:ALV8"/>
    <mergeCell ref="ALW8:AMF8"/>
    <mergeCell ref="AHQ8:AHZ8"/>
    <mergeCell ref="AIA8:AIJ8"/>
    <mergeCell ref="AIK8:AIT8"/>
    <mergeCell ref="AIU8:AJD8"/>
    <mergeCell ref="AJE8:AJN8"/>
    <mergeCell ref="AJO8:AJX8"/>
    <mergeCell ref="AFI8:AFR8"/>
    <mergeCell ref="AFS8:AGB8"/>
    <mergeCell ref="AGC8:AGL8"/>
    <mergeCell ref="AGM8:AGV8"/>
    <mergeCell ref="AGW8:AHF8"/>
    <mergeCell ref="AHG8:AHP8"/>
    <mergeCell ref="AQW8:ARF8"/>
    <mergeCell ref="ARG8:ARP8"/>
    <mergeCell ref="ARQ8:ARZ8"/>
    <mergeCell ref="ASA8:ASJ8"/>
    <mergeCell ref="ASK8:AST8"/>
    <mergeCell ref="ASU8:ATD8"/>
    <mergeCell ref="AOO8:AOX8"/>
    <mergeCell ref="AOY8:APH8"/>
    <mergeCell ref="API8:APR8"/>
    <mergeCell ref="APS8:AQB8"/>
    <mergeCell ref="AQC8:AQL8"/>
    <mergeCell ref="AQM8:AQV8"/>
    <mergeCell ref="AMG8:AMP8"/>
    <mergeCell ref="AMQ8:AMZ8"/>
    <mergeCell ref="ANA8:ANJ8"/>
    <mergeCell ref="ANK8:ANT8"/>
    <mergeCell ref="ANU8:AOD8"/>
    <mergeCell ref="AOE8:AON8"/>
    <mergeCell ref="AXU8:AYD8"/>
    <mergeCell ref="AYE8:AYN8"/>
    <mergeCell ref="AYO8:AYX8"/>
    <mergeCell ref="AYY8:AZH8"/>
    <mergeCell ref="AZI8:AZR8"/>
    <mergeCell ref="AZS8:BAB8"/>
    <mergeCell ref="AVM8:AVV8"/>
    <mergeCell ref="AVW8:AWF8"/>
    <mergeCell ref="AWG8:AWP8"/>
    <mergeCell ref="AWQ8:AWZ8"/>
    <mergeCell ref="AXA8:AXJ8"/>
    <mergeCell ref="AXK8:AXT8"/>
    <mergeCell ref="ATE8:ATN8"/>
    <mergeCell ref="ATO8:ATX8"/>
    <mergeCell ref="ATY8:AUH8"/>
    <mergeCell ref="AUI8:AUR8"/>
    <mergeCell ref="AUS8:AVB8"/>
    <mergeCell ref="AVC8:AVL8"/>
    <mergeCell ref="BES8:BFB8"/>
    <mergeCell ref="BFC8:BFL8"/>
    <mergeCell ref="BFM8:BFV8"/>
    <mergeCell ref="BFW8:BGF8"/>
    <mergeCell ref="BGG8:BGP8"/>
    <mergeCell ref="BGQ8:BGZ8"/>
    <mergeCell ref="BCK8:BCT8"/>
    <mergeCell ref="BCU8:BDD8"/>
    <mergeCell ref="BDE8:BDN8"/>
    <mergeCell ref="BDO8:BDX8"/>
    <mergeCell ref="BDY8:BEH8"/>
    <mergeCell ref="BEI8:BER8"/>
    <mergeCell ref="BAC8:BAL8"/>
    <mergeCell ref="BAM8:BAV8"/>
    <mergeCell ref="BAW8:BBF8"/>
    <mergeCell ref="BBG8:BBP8"/>
    <mergeCell ref="BBQ8:BBZ8"/>
    <mergeCell ref="BCA8:BCJ8"/>
    <mergeCell ref="BLQ8:BLZ8"/>
    <mergeCell ref="BMA8:BMJ8"/>
    <mergeCell ref="BMK8:BMT8"/>
    <mergeCell ref="BMU8:BND8"/>
    <mergeCell ref="BNE8:BNN8"/>
    <mergeCell ref="BNO8:BNX8"/>
    <mergeCell ref="BJI8:BJR8"/>
    <mergeCell ref="BJS8:BKB8"/>
    <mergeCell ref="BKC8:BKL8"/>
    <mergeCell ref="BKM8:BKV8"/>
    <mergeCell ref="BKW8:BLF8"/>
    <mergeCell ref="BLG8:BLP8"/>
    <mergeCell ref="BHA8:BHJ8"/>
    <mergeCell ref="BHK8:BHT8"/>
    <mergeCell ref="BHU8:BID8"/>
    <mergeCell ref="BIE8:BIN8"/>
    <mergeCell ref="BIO8:BIX8"/>
    <mergeCell ref="BIY8:BJH8"/>
    <mergeCell ref="BSO8:BSX8"/>
    <mergeCell ref="BSY8:BTH8"/>
    <mergeCell ref="BTI8:BTR8"/>
    <mergeCell ref="BTS8:BUB8"/>
    <mergeCell ref="BUC8:BUL8"/>
    <mergeCell ref="BUM8:BUV8"/>
    <mergeCell ref="BQG8:BQP8"/>
    <mergeCell ref="BQQ8:BQZ8"/>
    <mergeCell ref="BRA8:BRJ8"/>
    <mergeCell ref="BRK8:BRT8"/>
    <mergeCell ref="BRU8:BSD8"/>
    <mergeCell ref="BSE8:BSN8"/>
    <mergeCell ref="BNY8:BOH8"/>
    <mergeCell ref="BOI8:BOR8"/>
    <mergeCell ref="BOS8:BPB8"/>
    <mergeCell ref="BPC8:BPL8"/>
    <mergeCell ref="BPM8:BPV8"/>
    <mergeCell ref="BPW8:BQF8"/>
    <mergeCell ref="BZM8:BZV8"/>
    <mergeCell ref="BZW8:CAF8"/>
    <mergeCell ref="CAG8:CAP8"/>
    <mergeCell ref="CAQ8:CAZ8"/>
    <mergeCell ref="CBA8:CBJ8"/>
    <mergeCell ref="CBK8:CBT8"/>
    <mergeCell ref="BXE8:BXN8"/>
    <mergeCell ref="BXO8:BXX8"/>
    <mergeCell ref="BXY8:BYH8"/>
    <mergeCell ref="BYI8:BYR8"/>
    <mergeCell ref="BYS8:BZB8"/>
    <mergeCell ref="BZC8:BZL8"/>
    <mergeCell ref="BUW8:BVF8"/>
    <mergeCell ref="BVG8:BVP8"/>
    <mergeCell ref="BVQ8:BVZ8"/>
    <mergeCell ref="BWA8:BWJ8"/>
    <mergeCell ref="BWK8:BWT8"/>
    <mergeCell ref="BWU8:BXD8"/>
    <mergeCell ref="CGK8:CGT8"/>
    <mergeCell ref="CGU8:CHD8"/>
    <mergeCell ref="CHE8:CHN8"/>
    <mergeCell ref="CHO8:CHX8"/>
    <mergeCell ref="CHY8:CIH8"/>
    <mergeCell ref="CII8:CIR8"/>
    <mergeCell ref="CEC8:CEL8"/>
    <mergeCell ref="CEM8:CEV8"/>
    <mergeCell ref="CEW8:CFF8"/>
    <mergeCell ref="CFG8:CFP8"/>
    <mergeCell ref="CFQ8:CFZ8"/>
    <mergeCell ref="CGA8:CGJ8"/>
    <mergeCell ref="CBU8:CCD8"/>
    <mergeCell ref="CCE8:CCN8"/>
    <mergeCell ref="CCO8:CCX8"/>
    <mergeCell ref="CCY8:CDH8"/>
    <mergeCell ref="CDI8:CDR8"/>
    <mergeCell ref="CDS8:CEB8"/>
    <mergeCell ref="CNI8:CNR8"/>
    <mergeCell ref="CNS8:COB8"/>
    <mergeCell ref="COC8:COL8"/>
    <mergeCell ref="COM8:COV8"/>
    <mergeCell ref="COW8:CPF8"/>
    <mergeCell ref="CPG8:CPP8"/>
    <mergeCell ref="CLA8:CLJ8"/>
    <mergeCell ref="CLK8:CLT8"/>
    <mergeCell ref="CLU8:CMD8"/>
    <mergeCell ref="CME8:CMN8"/>
    <mergeCell ref="CMO8:CMX8"/>
    <mergeCell ref="CMY8:CNH8"/>
    <mergeCell ref="CIS8:CJB8"/>
    <mergeCell ref="CJC8:CJL8"/>
    <mergeCell ref="CJM8:CJV8"/>
    <mergeCell ref="CJW8:CKF8"/>
    <mergeCell ref="CKG8:CKP8"/>
    <mergeCell ref="CKQ8:CKZ8"/>
    <mergeCell ref="CUG8:CUP8"/>
    <mergeCell ref="CUQ8:CUZ8"/>
    <mergeCell ref="CVA8:CVJ8"/>
    <mergeCell ref="CVK8:CVT8"/>
    <mergeCell ref="CVU8:CWD8"/>
    <mergeCell ref="CWE8:CWN8"/>
    <mergeCell ref="CRY8:CSH8"/>
    <mergeCell ref="CSI8:CSR8"/>
    <mergeCell ref="CSS8:CTB8"/>
    <mergeCell ref="CTC8:CTL8"/>
    <mergeCell ref="CTM8:CTV8"/>
    <mergeCell ref="CTW8:CUF8"/>
    <mergeCell ref="CPQ8:CPZ8"/>
    <mergeCell ref="CQA8:CQJ8"/>
    <mergeCell ref="CQK8:CQT8"/>
    <mergeCell ref="CQU8:CRD8"/>
    <mergeCell ref="CRE8:CRN8"/>
    <mergeCell ref="CRO8:CRX8"/>
    <mergeCell ref="DBE8:DBN8"/>
    <mergeCell ref="DBO8:DBX8"/>
    <mergeCell ref="DBY8:DCH8"/>
    <mergeCell ref="DCI8:DCR8"/>
    <mergeCell ref="DCS8:DDB8"/>
    <mergeCell ref="DDC8:DDL8"/>
    <mergeCell ref="CYW8:CZF8"/>
    <mergeCell ref="CZG8:CZP8"/>
    <mergeCell ref="CZQ8:CZZ8"/>
    <mergeCell ref="DAA8:DAJ8"/>
    <mergeCell ref="DAK8:DAT8"/>
    <mergeCell ref="DAU8:DBD8"/>
    <mergeCell ref="CWO8:CWX8"/>
    <mergeCell ref="CWY8:CXH8"/>
    <mergeCell ref="CXI8:CXR8"/>
    <mergeCell ref="CXS8:CYB8"/>
    <mergeCell ref="CYC8:CYL8"/>
    <mergeCell ref="CYM8:CYV8"/>
    <mergeCell ref="DIC8:DIL8"/>
    <mergeCell ref="DIM8:DIV8"/>
    <mergeCell ref="DIW8:DJF8"/>
    <mergeCell ref="DJG8:DJP8"/>
    <mergeCell ref="DJQ8:DJZ8"/>
    <mergeCell ref="DKA8:DKJ8"/>
    <mergeCell ref="DFU8:DGD8"/>
    <mergeCell ref="DGE8:DGN8"/>
    <mergeCell ref="DGO8:DGX8"/>
    <mergeCell ref="DGY8:DHH8"/>
    <mergeCell ref="DHI8:DHR8"/>
    <mergeCell ref="DHS8:DIB8"/>
    <mergeCell ref="DDM8:DDV8"/>
    <mergeCell ref="DDW8:DEF8"/>
    <mergeCell ref="DEG8:DEP8"/>
    <mergeCell ref="DEQ8:DEZ8"/>
    <mergeCell ref="DFA8:DFJ8"/>
    <mergeCell ref="DFK8:DFT8"/>
    <mergeCell ref="DPA8:DPJ8"/>
    <mergeCell ref="DPK8:DPT8"/>
    <mergeCell ref="DPU8:DQD8"/>
    <mergeCell ref="DQE8:DQN8"/>
    <mergeCell ref="DQO8:DQX8"/>
    <mergeCell ref="DQY8:DRH8"/>
    <mergeCell ref="DMS8:DNB8"/>
    <mergeCell ref="DNC8:DNL8"/>
    <mergeCell ref="DNM8:DNV8"/>
    <mergeCell ref="DNW8:DOF8"/>
    <mergeCell ref="DOG8:DOP8"/>
    <mergeCell ref="DOQ8:DOZ8"/>
    <mergeCell ref="DKK8:DKT8"/>
    <mergeCell ref="DKU8:DLD8"/>
    <mergeCell ref="DLE8:DLN8"/>
    <mergeCell ref="DLO8:DLX8"/>
    <mergeCell ref="DLY8:DMH8"/>
    <mergeCell ref="DMI8:DMR8"/>
    <mergeCell ref="DVY8:DWH8"/>
    <mergeCell ref="DWI8:DWR8"/>
    <mergeCell ref="DWS8:DXB8"/>
    <mergeCell ref="DXC8:DXL8"/>
    <mergeCell ref="DXM8:DXV8"/>
    <mergeCell ref="DXW8:DYF8"/>
    <mergeCell ref="DTQ8:DTZ8"/>
    <mergeCell ref="DUA8:DUJ8"/>
    <mergeCell ref="DUK8:DUT8"/>
    <mergeCell ref="DUU8:DVD8"/>
    <mergeCell ref="DVE8:DVN8"/>
    <mergeCell ref="DVO8:DVX8"/>
    <mergeCell ref="DRI8:DRR8"/>
    <mergeCell ref="DRS8:DSB8"/>
    <mergeCell ref="DSC8:DSL8"/>
    <mergeCell ref="DSM8:DSV8"/>
    <mergeCell ref="DSW8:DTF8"/>
    <mergeCell ref="DTG8:DTP8"/>
    <mergeCell ref="ECW8:EDF8"/>
    <mergeCell ref="EDG8:EDP8"/>
    <mergeCell ref="EDQ8:EDZ8"/>
    <mergeCell ref="EEA8:EEJ8"/>
    <mergeCell ref="EEK8:EET8"/>
    <mergeCell ref="EEU8:EFD8"/>
    <mergeCell ref="EAO8:EAX8"/>
    <mergeCell ref="EAY8:EBH8"/>
    <mergeCell ref="EBI8:EBR8"/>
    <mergeCell ref="EBS8:ECB8"/>
    <mergeCell ref="ECC8:ECL8"/>
    <mergeCell ref="ECM8:ECV8"/>
    <mergeCell ref="DYG8:DYP8"/>
    <mergeCell ref="DYQ8:DYZ8"/>
    <mergeCell ref="DZA8:DZJ8"/>
    <mergeCell ref="DZK8:DZT8"/>
    <mergeCell ref="DZU8:EAD8"/>
    <mergeCell ref="EAE8:EAN8"/>
    <mergeCell ref="EJU8:EKD8"/>
    <mergeCell ref="EKE8:EKN8"/>
    <mergeCell ref="EKO8:EKX8"/>
    <mergeCell ref="EKY8:ELH8"/>
    <mergeCell ref="ELI8:ELR8"/>
    <mergeCell ref="ELS8:EMB8"/>
    <mergeCell ref="EHM8:EHV8"/>
    <mergeCell ref="EHW8:EIF8"/>
    <mergeCell ref="EIG8:EIP8"/>
    <mergeCell ref="EIQ8:EIZ8"/>
    <mergeCell ref="EJA8:EJJ8"/>
    <mergeCell ref="EJK8:EJT8"/>
    <mergeCell ref="EFE8:EFN8"/>
    <mergeCell ref="EFO8:EFX8"/>
    <mergeCell ref="EFY8:EGH8"/>
    <mergeCell ref="EGI8:EGR8"/>
    <mergeCell ref="EGS8:EHB8"/>
    <mergeCell ref="EHC8:EHL8"/>
    <mergeCell ref="EQS8:ERB8"/>
    <mergeCell ref="ERC8:ERL8"/>
    <mergeCell ref="ERM8:ERV8"/>
    <mergeCell ref="ERW8:ESF8"/>
    <mergeCell ref="ESG8:ESP8"/>
    <mergeCell ref="ESQ8:ESZ8"/>
    <mergeCell ref="EOK8:EOT8"/>
    <mergeCell ref="EOU8:EPD8"/>
    <mergeCell ref="EPE8:EPN8"/>
    <mergeCell ref="EPO8:EPX8"/>
    <mergeCell ref="EPY8:EQH8"/>
    <mergeCell ref="EQI8:EQR8"/>
    <mergeCell ref="EMC8:EML8"/>
    <mergeCell ref="EMM8:EMV8"/>
    <mergeCell ref="EMW8:ENF8"/>
    <mergeCell ref="ENG8:ENP8"/>
    <mergeCell ref="ENQ8:ENZ8"/>
    <mergeCell ref="EOA8:EOJ8"/>
    <mergeCell ref="EXQ8:EXZ8"/>
    <mergeCell ref="EYA8:EYJ8"/>
    <mergeCell ref="EYK8:EYT8"/>
    <mergeCell ref="EYU8:EZD8"/>
    <mergeCell ref="EZE8:EZN8"/>
    <mergeCell ref="EZO8:EZX8"/>
    <mergeCell ref="EVI8:EVR8"/>
    <mergeCell ref="EVS8:EWB8"/>
    <mergeCell ref="EWC8:EWL8"/>
    <mergeCell ref="EWM8:EWV8"/>
    <mergeCell ref="EWW8:EXF8"/>
    <mergeCell ref="EXG8:EXP8"/>
    <mergeCell ref="ETA8:ETJ8"/>
    <mergeCell ref="ETK8:ETT8"/>
    <mergeCell ref="ETU8:EUD8"/>
    <mergeCell ref="EUE8:EUN8"/>
    <mergeCell ref="EUO8:EUX8"/>
    <mergeCell ref="EUY8:EVH8"/>
    <mergeCell ref="FEO8:FEX8"/>
    <mergeCell ref="FEY8:FFH8"/>
    <mergeCell ref="FFI8:FFR8"/>
    <mergeCell ref="FFS8:FGB8"/>
    <mergeCell ref="FGC8:FGL8"/>
    <mergeCell ref="FGM8:FGV8"/>
    <mergeCell ref="FCG8:FCP8"/>
    <mergeCell ref="FCQ8:FCZ8"/>
    <mergeCell ref="FDA8:FDJ8"/>
    <mergeCell ref="FDK8:FDT8"/>
    <mergeCell ref="FDU8:FED8"/>
    <mergeCell ref="FEE8:FEN8"/>
    <mergeCell ref="EZY8:FAH8"/>
    <mergeCell ref="FAI8:FAR8"/>
    <mergeCell ref="FAS8:FBB8"/>
    <mergeCell ref="FBC8:FBL8"/>
    <mergeCell ref="FBM8:FBV8"/>
    <mergeCell ref="FBW8:FCF8"/>
    <mergeCell ref="FLM8:FLV8"/>
    <mergeCell ref="FLW8:FMF8"/>
    <mergeCell ref="FMG8:FMP8"/>
    <mergeCell ref="FMQ8:FMZ8"/>
    <mergeCell ref="FNA8:FNJ8"/>
    <mergeCell ref="FNK8:FNT8"/>
    <mergeCell ref="FJE8:FJN8"/>
    <mergeCell ref="FJO8:FJX8"/>
    <mergeCell ref="FJY8:FKH8"/>
    <mergeCell ref="FKI8:FKR8"/>
    <mergeCell ref="FKS8:FLB8"/>
    <mergeCell ref="FLC8:FLL8"/>
    <mergeCell ref="FGW8:FHF8"/>
    <mergeCell ref="FHG8:FHP8"/>
    <mergeCell ref="FHQ8:FHZ8"/>
    <mergeCell ref="FIA8:FIJ8"/>
    <mergeCell ref="FIK8:FIT8"/>
    <mergeCell ref="FIU8:FJD8"/>
    <mergeCell ref="FSK8:FST8"/>
    <mergeCell ref="FSU8:FTD8"/>
    <mergeCell ref="FTE8:FTN8"/>
    <mergeCell ref="FTO8:FTX8"/>
    <mergeCell ref="FTY8:FUH8"/>
    <mergeCell ref="FUI8:FUR8"/>
    <mergeCell ref="FQC8:FQL8"/>
    <mergeCell ref="FQM8:FQV8"/>
    <mergeCell ref="FQW8:FRF8"/>
    <mergeCell ref="FRG8:FRP8"/>
    <mergeCell ref="FRQ8:FRZ8"/>
    <mergeCell ref="FSA8:FSJ8"/>
    <mergeCell ref="FNU8:FOD8"/>
    <mergeCell ref="FOE8:FON8"/>
    <mergeCell ref="FOO8:FOX8"/>
    <mergeCell ref="FOY8:FPH8"/>
    <mergeCell ref="FPI8:FPR8"/>
    <mergeCell ref="FPS8:FQB8"/>
    <mergeCell ref="FZI8:FZR8"/>
    <mergeCell ref="FZS8:GAB8"/>
    <mergeCell ref="GAC8:GAL8"/>
    <mergeCell ref="GAM8:GAV8"/>
    <mergeCell ref="GAW8:GBF8"/>
    <mergeCell ref="GBG8:GBP8"/>
    <mergeCell ref="FXA8:FXJ8"/>
    <mergeCell ref="FXK8:FXT8"/>
    <mergeCell ref="FXU8:FYD8"/>
    <mergeCell ref="FYE8:FYN8"/>
    <mergeCell ref="FYO8:FYX8"/>
    <mergeCell ref="FYY8:FZH8"/>
    <mergeCell ref="FUS8:FVB8"/>
    <mergeCell ref="FVC8:FVL8"/>
    <mergeCell ref="FVM8:FVV8"/>
    <mergeCell ref="FVW8:FWF8"/>
    <mergeCell ref="FWG8:FWP8"/>
    <mergeCell ref="FWQ8:FWZ8"/>
    <mergeCell ref="GGG8:GGP8"/>
    <mergeCell ref="GGQ8:GGZ8"/>
    <mergeCell ref="GHA8:GHJ8"/>
    <mergeCell ref="GHK8:GHT8"/>
    <mergeCell ref="GHU8:GID8"/>
    <mergeCell ref="GIE8:GIN8"/>
    <mergeCell ref="GDY8:GEH8"/>
    <mergeCell ref="GEI8:GER8"/>
    <mergeCell ref="GES8:GFB8"/>
    <mergeCell ref="GFC8:GFL8"/>
    <mergeCell ref="GFM8:GFV8"/>
    <mergeCell ref="GFW8:GGF8"/>
    <mergeCell ref="GBQ8:GBZ8"/>
    <mergeCell ref="GCA8:GCJ8"/>
    <mergeCell ref="GCK8:GCT8"/>
    <mergeCell ref="GCU8:GDD8"/>
    <mergeCell ref="GDE8:GDN8"/>
    <mergeCell ref="GDO8:GDX8"/>
    <mergeCell ref="GNE8:GNN8"/>
    <mergeCell ref="GNO8:GNX8"/>
    <mergeCell ref="GNY8:GOH8"/>
    <mergeCell ref="GOI8:GOR8"/>
    <mergeCell ref="GOS8:GPB8"/>
    <mergeCell ref="GPC8:GPL8"/>
    <mergeCell ref="GKW8:GLF8"/>
    <mergeCell ref="GLG8:GLP8"/>
    <mergeCell ref="GLQ8:GLZ8"/>
    <mergeCell ref="GMA8:GMJ8"/>
    <mergeCell ref="GMK8:GMT8"/>
    <mergeCell ref="GMU8:GND8"/>
    <mergeCell ref="GIO8:GIX8"/>
    <mergeCell ref="GIY8:GJH8"/>
    <mergeCell ref="GJI8:GJR8"/>
    <mergeCell ref="GJS8:GKB8"/>
    <mergeCell ref="GKC8:GKL8"/>
    <mergeCell ref="GKM8:GKV8"/>
    <mergeCell ref="GUC8:GUL8"/>
    <mergeCell ref="GUM8:GUV8"/>
    <mergeCell ref="GUW8:GVF8"/>
    <mergeCell ref="GVG8:GVP8"/>
    <mergeCell ref="GVQ8:GVZ8"/>
    <mergeCell ref="GWA8:GWJ8"/>
    <mergeCell ref="GRU8:GSD8"/>
    <mergeCell ref="GSE8:GSN8"/>
    <mergeCell ref="GSO8:GSX8"/>
    <mergeCell ref="GSY8:GTH8"/>
    <mergeCell ref="GTI8:GTR8"/>
    <mergeCell ref="GTS8:GUB8"/>
    <mergeCell ref="GPM8:GPV8"/>
    <mergeCell ref="GPW8:GQF8"/>
    <mergeCell ref="GQG8:GQP8"/>
    <mergeCell ref="GQQ8:GQZ8"/>
    <mergeCell ref="GRA8:GRJ8"/>
    <mergeCell ref="GRK8:GRT8"/>
    <mergeCell ref="HBA8:HBJ8"/>
    <mergeCell ref="HBK8:HBT8"/>
    <mergeCell ref="HBU8:HCD8"/>
    <mergeCell ref="HCE8:HCN8"/>
    <mergeCell ref="HCO8:HCX8"/>
    <mergeCell ref="HCY8:HDH8"/>
    <mergeCell ref="GYS8:GZB8"/>
    <mergeCell ref="GZC8:GZL8"/>
    <mergeCell ref="GZM8:GZV8"/>
    <mergeCell ref="GZW8:HAF8"/>
    <mergeCell ref="HAG8:HAP8"/>
    <mergeCell ref="HAQ8:HAZ8"/>
    <mergeCell ref="GWK8:GWT8"/>
    <mergeCell ref="GWU8:GXD8"/>
    <mergeCell ref="GXE8:GXN8"/>
    <mergeCell ref="GXO8:GXX8"/>
    <mergeCell ref="GXY8:GYH8"/>
    <mergeCell ref="GYI8:GYR8"/>
    <mergeCell ref="HHY8:HIH8"/>
    <mergeCell ref="HII8:HIR8"/>
    <mergeCell ref="HIS8:HJB8"/>
    <mergeCell ref="HJC8:HJL8"/>
    <mergeCell ref="HJM8:HJV8"/>
    <mergeCell ref="HJW8:HKF8"/>
    <mergeCell ref="HFQ8:HFZ8"/>
    <mergeCell ref="HGA8:HGJ8"/>
    <mergeCell ref="HGK8:HGT8"/>
    <mergeCell ref="HGU8:HHD8"/>
    <mergeCell ref="HHE8:HHN8"/>
    <mergeCell ref="HHO8:HHX8"/>
    <mergeCell ref="HDI8:HDR8"/>
    <mergeCell ref="HDS8:HEB8"/>
    <mergeCell ref="HEC8:HEL8"/>
    <mergeCell ref="HEM8:HEV8"/>
    <mergeCell ref="HEW8:HFF8"/>
    <mergeCell ref="HFG8:HFP8"/>
    <mergeCell ref="HOW8:HPF8"/>
    <mergeCell ref="HPG8:HPP8"/>
    <mergeCell ref="HPQ8:HPZ8"/>
    <mergeCell ref="HQA8:HQJ8"/>
    <mergeCell ref="HQK8:HQT8"/>
    <mergeCell ref="HQU8:HRD8"/>
    <mergeCell ref="HMO8:HMX8"/>
    <mergeCell ref="HMY8:HNH8"/>
    <mergeCell ref="HNI8:HNR8"/>
    <mergeCell ref="HNS8:HOB8"/>
    <mergeCell ref="HOC8:HOL8"/>
    <mergeCell ref="HOM8:HOV8"/>
    <mergeCell ref="HKG8:HKP8"/>
    <mergeCell ref="HKQ8:HKZ8"/>
    <mergeCell ref="HLA8:HLJ8"/>
    <mergeCell ref="HLK8:HLT8"/>
    <mergeCell ref="HLU8:HMD8"/>
    <mergeCell ref="HME8:HMN8"/>
    <mergeCell ref="HVU8:HWD8"/>
    <mergeCell ref="HWE8:HWN8"/>
    <mergeCell ref="HWO8:HWX8"/>
    <mergeCell ref="HWY8:HXH8"/>
    <mergeCell ref="HXI8:HXR8"/>
    <mergeCell ref="HXS8:HYB8"/>
    <mergeCell ref="HTM8:HTV8"/>
    <mergeCell ref="HTW8:HUF8"/>
    <mergeCell ref="HUG8:HUP8"/>
    <mergeCell ref="HUQ8:HUZ8"/>
    <mergeCell ref="HVA8:HVJ8"/>
    <mergeCell ref="HVK8:HVT8"/>
    <mergeCell ref="HRE8:HRN8"/>
    <mergeCell ref="HRO8:HRX8"/>
    <mergeCell ref="HRY8:HSH8"/>
    <mergeCell ref="HSI8:HSR8"/>
    <mergeCell ref="HSS8:HTB8"/>
    <mergeCell ref="HTC8:HTL8"/>
    <mergeCell ref="ICS8:IDB8"/>
    <mergeCell ref="IDC8:IDL8"/>
    <mergeCell ref="IDM8:IDV8"/>
    <mergeCell ref="IDW8:IEF8"/>
    <mergeCell ref="IEG8:IEP8"/>
    <mergeCell ref="IEQ8:IEZ8"/>
    <mergeCell ref="IAK8:IAT8"/>
    <mergeCell ref="IAU8:IBD8"/>
    <mergeCell ref="IBE8:IBN8"/>
    <mergeCell ref="IBO8:IBX8"/>
    <mergeCell ref="IBY8:ICH8"/>
    <mergeCell ref="ICI8:ICR8"/>
    <mergeCell ref="HYC8:HYL8"/>
    <mergeCell ref="HYM8:HYV8"/>
    <mergeCell ref="HYW8:HZF8"/>
    <mergeCell ref="HZG8:HZP8"/>
    <mergeCell ref="HZQ8:HZZ8"/>
    <mergeCell ref="IAA8:IAJ8"/>
    <mergeCell ref="IJQ8:IJZ8"/>
    <mergeCell ref="IKA8:IKJ8"/>
    <mergeCell ref="IKK8:IKT8"/>
    <mergeCell ref="IKU8:ILD8"/>
    <mergeCell ref="ILE8:ILN8"/>
    <mergeCell ref="ILO8:ILX8"/>
    <mergeCell ref="IHI8:IHR8"/>
    <mergeCell ref="IHS8:IIB8"/>
    <mergeCell ref="IIC8:IIL8"/>
    <mergeCell ref="IIM8:IIV8"/>
    <mergeCell ref="IIW8:IJF8"/>
    <mergeCell ref="IJG8:IJP8"/>
    <mergeCell ref="IFA8:IFJ8"/>
    <mergeCell ref="IFK8:IFT8"/>
    <mergeCell ref="IFU8:IGD8"/>
    <mergeCell ref="IGE8:IGN8"/>
    <mergeCell ref="IGO8:IGX8"/>
    <mergeCell ref="IGY8:IHH8"/>
    <mergeCell ref="IQO8:IQX8"/>
    <mergeCell ref="IQY8:IRH8"/>
    <mergeCell ref="IRI8:IRR8"/>
    <mergeCell ref="IRS8:ISB8"/>
    <mergeCell ref="ISC8:ISL8"/>
    <mergeCell ref="ISM8:ISV8"/>
    <mergeCell ref="IOG8:IOP8"/>
    <mergeCell ref="IOQ8:IOZ8"/>
    <mergeCell ref="IPA8:IPJ8"/>
    <mergeCell ref="IPK8:IPT8"/>
    <mergeCell ref="IPU8:IQD8"/>
    <mergeCell ref="IQE8:IQN8"/>
    <mergeCell ref="ILY8:IMH8"/>
    <mergeCell ref="IMI8:IMR8"/>
    <mergeCell ref="IMS8:INB8"/>
    <mergeCell ref="INC8:INL8"/>
    <mergeCell ref="INM8:INV8"/>
    <mergeCell ref="INW8:IOF8"/>
    <mergeCell ref="IXM8:IXV8"/>
    <mergeCell ref="IXW8:IYF8"/>
    <mergeCell ref="IYG8:IYP8"/>
    <mergeCell ref="IYQ8:IYZ8"/>
    <mergeCell ref="IZA8:IZJ8"/>
    <mergeCell ref="IZK8:IZT8"/>
    <mergeCell ref="IVE8:IVN8"/>
    <mergeCell ref="IVO8:IVX8"/>
    <mergeCell ref="IVY8:IWH8"/>
    <mergeCell ref="IWI8:IWR8"/>
    <mergeCell ref="IWS8:IXB8"/>
    <mergeCell ref="IXC8:IXL8"/>
    <mergeCell ref="ISW8:ITF8"/>
    <mergeCell ref="ITG8:ITP8"/>
    <mergeCell ref="ITQ8:ITZ8"/>
    <mergeCell ref="IUA8:IUJ8"/>
    <mergeCell ref="IUK8:IUT8"/>
    <mergeCell ref="IUU8:IVD8"/>
    <mergeCell ref="JEK8:JET8"/>
    <mergeCell ref="JEU8:JFD8"/>
    <mergeCell ref="JFE8:JFN8"/>
    <mergeCell ref="JFO8:JFX8"/>
    <mergeCell ref="JFY8:JGH8"/>
    <mergeCell ref="JGI8:JGR8"/>
    <mergeCell ref="JCC8:JCL8"/>
    <mergeCell ref="JCM8:JCV8"/>
    <mergeCell ref="JCW8:JDF8"/>
    <mergeCell ref="JDG8:JDP8"/>
    <mergeCell ref="JDQ8:JDZ8"/>
    <mergeCell ref="JEA8:JEJ8"/>
    <mergeCell ref="IZU8:JAD8"/>
    <mergeCell ref="JAE8:JAN8"/>
    <mergeCell ref="JAO8:JAX8"/>
    <mergeCell ref="JAY8:JBH8"/>
    <mergeCell ref="JBI8:JBR8"/>
    <mergeCell ref="JBS8:JCB8"/>
    <mergeCell ref="JLI8:JLR8"/>
    <mergeCell ref="JLS8:JMB8"/>
    <mergeCell ref="JMC8:JML8"/>
    <mergeCell ref="JMM8:JMV8"/>
    <mergeCell ref="JMW8:JNF8"/>
    <mergeCell ref="JNG8:JNP8"/>
    <mergeCell ref="JJA8:JJJ8"/>
    <mergeCell ref="JJK8:JJT8"/>
    <mergeCell ref="JJU8:JKD8"/>
    <mergeCell ref="JKE8:JKN8"/>
    <mergeCell ref="JKO8:JKX8"/>
    <mergeCell ref="JKY8:JLH8"/>
    <mergeCell ref="JGS8:JHB8"/>
    <mergeCell ref="JHC8:JHL8"/>
    <mergeCell ref="JHM8:JHV8"/>
    <mergeCell ref="JHW8:JIF8"/>
    <mergeCell ref="JIG8:JIP8"/>
    <mergeCell ref="JIQ8:JIZ8"/>
    <mergeCell ref="JSG8:JSP8"/>
    <mergeCell ref="JSQ8:JSZ8"/>
    <mergeCell ref="JTA8:JTJ8"/>
    <mergeCell ref="JTK8:JTT8"/>
    <mergeCell ref="JTU8:JUD8"/>
    <mergeCell ref="JUE8:JUN8"/>
    <mergeCell ref="JPY8:JQH8"/>
    <mergeCell ref="JQI8:JQR8"/>
    <mergeCell ref="JQS8:JRB8"/>
    <mergeCell ref="JRC8:JRL8"/>
    <mergeCell ref="JRM8:JRV8"/>
    <mergeCell ref="JRW8:JSF8"/>
    <mergeCell ref="JNQ8:JNZ8"/>
    <mergeCell ref="JOA8:JOJ8"/>
    <mergeCell ref="JOK8:JOT8"/>
    <mergeCell ref="JOU8:JPD8"/>
    <mergeCell ref="JPE8:JPN8"/>
    <mergeCell ref="JPO8:JPX8"/>
    <mergeCell ref="JZE8:JZN8"/>
    <mergeCell ref="JZO8:JZX8"/>
    <mergeCell ref="JZY8:KAH8"/>
    <mergeCell ref="KAI8:KAR8"/>
    <mergeCell ref="KAS8:KBB8"/>
    <mergeCell ref="KBC8:KBL8"/>
    <mergeCell ref="JWW8:JXF8"/>
    <mergeCell ref="JXG8:JXP8"/>
    <mergeCell ref="JXQ8:JXZ8"/>
    <mergeCell ref="JYA8:JYJ8"/>
    <mergeCell ref="JYK8:JYT8"/>
    <mergeCell ref="JYU8:JZD8"/>
    <mergeCell ref="JUO8:JUX8"/>
    <mergeCell ref="JUY8:JVH8"/>
    <mergeCell ref="JVI8:JVR8"/>
    <mergeCell ref="JVS8:JWB8"/>
    <mergeCell ref="JWC8:JWL8"/>
    <mergeCell ref="JWM8:JWV8"/>
    <mergeCell ref="KGC8:KGL8"/>
    <mergeCell ref="KGM8:KGV8"/>
    <mergeCell ref="KGW8:KHF8"/>
    <mergeCell ref="KHG8:KHP8"/>
    <mergeCell ref="KHQ8:KHZ8"/>
    <mergeCell ref="KIA8:KIJ8"/>
    <mergeCell ref="KDU8:KED8"/>
    <mergeCell ref="KEE8:KEN8"/>
    <mergeCell ref="KEO8:KEX8"/>
    <mergeCell ref="KEY8:KFH8"/>
    <mergeCell ref="KFI8:KFR8"/>
    <mergeCell ref="KFS8:KGB8"/>
    <mergeCell ref="KBM8:KBV8"/>
    <mergeCell ref="KBW8:KCF8"/>
    <mergeCell ref="KCG8:KCP8"/>
    <mergeCell ref="KCQ8:KCZ8"/>
    <mergeCell ref="KDA8:KDJ8"/>
    <mergeCell ref="KDK8:KDT8"/>
    <mergeCell ref="KNA8:KNJ8"/>
    <mergeCell ref="KNK8:KNT8"/>
    <mergeCell ref="KNU8:KOD8"/>
    <mergeCell ref="KOE8:KON8"/>
    <mergeCell ref="KOO8:KOX8"/>
    <mergeCell ref="KOY8:KPH8"/>
    <mergeCell ref="KKS8:KLB8"/>
    <mergeCell ref="KLC8:KLL8"/>
    <mergeCell ref="KLM8:KLV8"/>
    <mergeCell ref="KLW8:KMF8"/>
    <mergeCell ref="KMG8:KMP8"/>
    <mergeCell ref="KMQ8:KMZ8"/>
    <mergeCell ref="KIK8:KIT8"/>
    <mergeCell ref="KIU8:KJD8"/>
    <mergeCell ref="KJE8:KJN8"/>
    <mergeCell ref="KJO8:KJX8"/>
    <mergeCell ref="KJY8:KKH8"/>
    <mergeCell ref="KKI8:KKR8"/>
    <mergeCell ref="KTY8:KUH8"/>
    <mergeCell ref="KUI8:KUR8"/>
    <mergeCell ref="KUS8:KVB8"/>
    <mergeCell ref="KVC8:KVL8"/>
    <mergeCell ref="KVM8:KVV8"/>
    <mergeCell ref="KVW8:KWF8"/>
    <mergeCell ref="KRQ8:KRZ8"/>
    <mergeCell ref="KSA8:KSJ8"/>
    <mergeCell ref="KSK8:KST8"/>
    <mergeCell ref="KSU8:KTD8"/>
    <mergeCell ref="KTE8:KTN8"/>
    <mergeCell ref="KTO8:KTX8"/>
    <mergeCell ref="KPI8:KPR8"/>
    <mergeCell ref="KPS8:KQB8"/>
    <mergeCell ref="KQC8:KQL8"/>
    <mergeCell ref="KQM8:KQV8"/>
    <mergeCell ref="KQW8:KRF8"/>
    <mergeCell ref="KRG8:KRP8"/>
    <mergeCell ref="LAW8:LBF8"/>
    <mergeCell ref="LBG8:LBP8"/>
    <mergeCell ref="LBQ8:LBZ8"/>
    <mergeCell ref="LCA8:LCJ8"/>
    <mergeCell ref="LCK8:LCT8"/>
    <mergeCell ref="LCU8:LDD8"/>
    <mergeCell ref="KYO8:KYX8"/>
    <mergeCell ref="KYY8:KZH8"/>
    <mergeCell ref="KZI8:KZR8"/>
    <mergeCell ref="KZS8:LAB8"/>
    <mergeCell ref="LAC8:LAL8"/>
    <mergeCell ref="LAM8:LAV8"/>
    <mergeCell ref="KWG8:KWP8"/>
    <mergeCell ref="KWQ8:KWZ8"/>
    <mergeCell ref="KXA8:KXJ8"/>
    <mergeCell ref="KXK8:KXT8"/>
    <mergeCell ref="KXU8:KYD8"/>
    <mergeCell ref="KYE8:KYN8"/>
    <mergeCell ref="LHU8:LID8"/>
    <mergeCell ref="LIE8:LIN8"/>
    <mergeCell ref="LIO8:LIX8"/>
    <mergeCell ref="LIY8:LJH8"/>
    <mergeCell ref="LJI8:LJR8"/>
    <mergeCell ref="LJS8:LKB8"/>
    <mergeCell ref="LFM8:LFV8"/>
    <mergeCell ref="LFW8:LGF8"/>
    <mergeCell ref="LGG8:LGP8"/>
    <mergeCell ref="LGQ8:LGZ8"/>
    <mergeCell ref="LHA8:LHJ8"/>
    <mergeCell ref="LHK8:LHT8"/>
    <mergeCell ref="LDE8:LDN8"/>
    <mergeCell ref="LDO8:LDX8"/>
    <mergeCell ref="LDY8:LEH8"/>
    <mergeCell ref="LEI8:LER8"/>
    <mergeCell ref="LES8:LFB8"/>
    <mergeCell ref="LFC8:LFL8"/>
    <mergeCell ref="LOS8:LPB8"/>
    <mergeCell ref="LPC8:LPL8"/>
    <mergeCell ref="LPM8:LPV8"/>
    <mergeCell ref="LPW8:LQF8"/>
    <mergeCell ref="LQG8:LQP8"/>
    <mergeCell ref="LQQ8:LQZ8"/>
    <mergeCell ref="LMK8:LMT8"/>
    <mergeCell ref="LMU8:LND8"/>
    <mergeCell ref="LNE8:LNN8"/>
    <mergeCell ref="LNO8:LNX8"/>
    <mergeCell ref="LNY8:LOH8"/>
    <mergeCell ref="LOI8:LOR8"/>
    <mergeCell ref="LKC8:LKL8"/>
    <mergeCell ref="LKM8:LKV8"/>
    <mergeCell ref="LKW8:LLF8"/>
    <mergeCell ref="LLG8:LLP8"/>
    <mergeCell ref="LLQ8:LLZ8"/>
    <mergeCell ref="LMA8:LMJ8"/>
    <mergeCell ref="LVQ8:LVZ8"/>
    <mergeCell ref="LWA8:LWJ8"/>
    <mergeCell ref="LWK8:LWT8"/>
    <mergeCell ref="LWU8:LXD8"/>
    <mergeCell ref="LXE8:LXN8"/>
    <mergeCell ref="LXO8:LXX8"/>
    <mergeCell ref="LTI8:LTR8"/>
    <mergeCell ref="LTS8:LUB8"/>
    <mergeCell ref="LUC8:LUL8"/>
    <mergeCell ref="LUM8:LUV8"/>
    <mergeCell ref="LUW8:LVF8"/>
    <mergeCell ref="LVG8:LVP8"/>
    <mergeCell ref="LRA8:LRJ8"/>
    <mergeCell ref="LRK8:LRT8"/>
    <mergeCell ref="LRU8:LSD8"/>
    <mergeCell ref="LSE8:LSN8"/>
    <mergeCell ref="LSO8:LSX8"/>
    <mergeCell ref="LSY8:LTH8"/>
    <mergeCell ref="MCO8:MCX8"/>
    <mergeCell ref="MCY8:MDH8"/>
    <mergeCell ref="MDI8:MDR8"/>
    <mergeCell ref="MDS8:MEB8"/>
    <mergeCell ref="MEC8:MEL8"/>
    <mergeCell ref="MEM8:MEV8"/>
    <mergeCell ref="MAG8:MAP8"/>
    <mergeCell ref="MAQ8:MAZ8"/>
    <mergeCell ref="MBA8:MBJ8"/>
    <mergeCell ref="MBK8:MBT8"/>
    <mergeCell ref="MBU8:MCD8"/>
    <mergeCell ref="MCE8:MCN8"/>
    <mergeCell ref="LXY8:LYH8"/>
    <mergeCell ref="LYI8:LYR8"/>
    <mergeCell ref="LYS8:LZB8"/>
    <mergeCell ref="LZC8:LZL8"/>
    <mergeCell ref="LZM8:LZV8"/>
    <mergeCell ref="LZW8:MAF8"/>
    <mergeCell ref="MJM8:MJV8"/>
    <mergeCell ref="MJW8:MKF8"/>
    <mergeCell ref="MKG8:MKP8"/>
    <mergeCell ref="MKQ8:MKZ8"/>
    <mergeCell ref="MLA8:MLJ8"/>
    <mergeCell ref="MLK8:MLT8"/>
    <mergeCell ref="MHE8:MHN8"/>
    <mergeCell ref="MHO8:MHX8"/>
    <mergeCell ref="MHY8:MIH8"/>
    <mergeCell ref="MII8:MIR8"/>
    <mergeCell ref="MIS8:MJB8"/>
    <mergeCell ref="MJC8:MJL8"/>
    <mergeCell ref="MEW8:MFF8"/>
    <mergeCell ref="MFG8:MFP8"/>
    <mergeCell ref="MFQ8:MFZ8"/>
    <mergeCell ref="MGA8:MGJ8"/>
    <mergeCell ref="MGK8:MGT8"/>
    <mergeCell ref="MGU8:MHD8"/>
    <mergeCell ref="MQK8:MQT8"/>
    <mergeCell ref="MQU8:MRD8"/>
    <mergeCell ref="MRE8:MRN8"/>
    <mergeCell ref="MRO8:MRX8"/>
    <mergeCell ref="MRY8:MSH8"/>
    <mergeCell ref="MSI8:MSR8"/>
    <mergeCell ref="MOC8:MOL8"/>
    <mergeCell ref="MOM8:MOV8"/>
    <mergeCell ref="MOW8:MPF8"/>
    <mergeCell ref="MPG8:MPP8"/>
    <mergeCell ref="MPQ8:MPZ8"/>
    <mergeCell ref="MQA8:MQJ8"/>
    <mergeCell ref="MLU8:MMD8"/>
    <mergeCell ref="MME8:MMN8"/>
    <mergeCell ref="MMO8:MMX8"/>
    <mergeCell ref="MMY8:MNH8"/>
    <mergeCell ref="MNI8:MNR8"/>
    <mergeCell ref="MNS8:MOB8"/>
    <mergeCell ref="MXI8:MXR8"/>
    <mergeCell ref="MXS8:MYB8"/>
    <mergeCell ref="MYC8:MYL8"/>
    <mergeCell ref="MYM8:MYV8"/>
    <mergeCell ref="MYW8:MZF8"/>
    <mergeCell ref="MZG8:MZP8"/>
    <mergeCell ref="MVA8:MVJ8"/>
    <mergeCell ref="MVK8:MVT8"/>
    <mergeCell ref="MVU8:MWD8"/>
    <mergeCell ref="MWE8:MWN8"/>
    <mergeCell ref="MWO8:MWX8"/>
    <mergeCell ref="MWY8:MXH8"/>
    <mergeCell ref="MSS8:MTB8"/>
    <mergeCell ref="MTC8:MTL8"/>
    <mergeCell ref="MTM8:MTV8"/>
    <mergeCell ref="MTW8:MUF8"/>
    <mergeCell ref="MUG8:MUP8"/>
    <mergeCell ref="MUQ8:MUZ8"/>
    <mergeCell ref="NEG8:NEP8"/>
    <mergeCell ref="NEQ8:NEZ8"/>
    <mergeCell ref="NFA8:NFJ8"/>
    <mergeCell ref="NFK8:NFT8"/>
    <mergeCell ref="NFU8:NGD8"/>
    <mergeCell ref="NGE8:NGN8"/>
    <mergeCell ref="NBY8:NCH8"/>
    <mergeCell ref="NCI8:NCR8"/>
    <mergeCell ref="NCS8:NDB8"/>
    <mergeCell ref="NDC8:NDL8"/>
    <mergeCell ref="NDM8:NDV8"/>
    <mergeCell ref="NDW8:NEF8"/>
    <mergeCell ref="MZQ8:MZZ8"/>
    <mergeCell ref="NAA8:NAJ8"/>
    <mergeCell ref="NAK8:NAT8"/>
    <mergeCell ref="NAU8:NBD8"/>
    <mergeCell ref="NBE8:NBN8"/>
    <mergeCell ref="NBO8:NBX8"/>
    <mergeCell ref="NLE8:NLN8"/>
    <mergeCell ref="NLO8:NLX8"/>
    <mergeCell ref="NLY8:NMH8"/>
    <mergeCell ref="NMI8:NMR8"/>
    <mergeCell ref="NMS8:NNB8"/>
    <mergeCell ref="NNC8:NNL8"/>
    <mergeCell ref="NIW8:NJF8"/>
    <mergeCell ref="NJG8:NJP8"/>
    <mergeCell ref="NJQ8:NJZ8"/>
    <mergeCell ref="NKA8:NKJ8"/>
    <mergeCell ref="NKK8:NKT8"/>
    <mergeCell ref="NKU8:NLD8"/>
    <mergeCell ref="NGO8:NGX8"/>
    <mergeCell ref="NGY8:NHH8"/>
    <mergeCell ref="NHI8:NHR8"/>
    <mergeCell ref="NHS8:NIB8"/>
    <mergeCell ref="NIC8:NIL8"/>
    <mergeCell ref="NIM8:NIV8"/>
    <mergeCell ref="NSC8:NSL8"/>
    <mergeCell ref="NSM8:NSV8"/>
    <mergeCell ref="NSW8:NTF8"/>
    <mergeCell ref="NTG8:NTP8"/>
    <mergeCell ref="NTQ8:NTZ8"/>
    <mergeCell ref="NUA8:NUJ8"/>
    <mergeCell ref="NPU8:NQD8"/>
    <mergeCell ref="NQE8:NQN8"/>
    <mergeCell ref="NQO8:NQX8"/>
    <mergeCell ref="NQY8:NRH8"/>
    <mergeCell ref="NRI8:NRR8"/>
    <mergeCell ref="NRS8:NSB8"/>
    <mergeCell ref="NNM8:NNV8"/>
    <mergeCell ref="NNW8:NOF8"/>
    <mergeCell ref="NOG8:NOP8"/>
    <mergeCell ref="NOQ8:NOZ8"/>
    <mergeCell ref="NPA8:NPJ8"/>
    <mergeCell ref="NPK8:NPT8"/>
    <mergeCell ref="NZA8:NZJ8"/>
    <mergeCell ref="NZK8:NZT8"/>
    <mergeCell ref="NZU8:OAD8"/>
    <mergeCell ref="OAE8:OAN8"/>
    <mergeCell ref="OAO8:OAX8"/>
    <mergeCell ref="OAY8:OBH8"/>
    <mergeCell ref="NWS8:NXB8"/>
    <mergeCell ref="NXC8:NXL8"/>
    <mergeCell ref="NXM8:NXV8"/>
    <mergeCell ref="NXW8:NYF8"/>
    <mergeCell ref="NYG8:NYP8"/>
    <mergeCell ref="NYQ8:NYZ8"/>
    <mergeCell ref="NUK8:NUT8"/>
    <mergeCell ref="NUU8:NVD8"/>
    <mergeCell ref="NVE8:NVN8"/>
    <mergeCell ref="NVO8:NVX8"/>
    <mergeCell ref="NVY8:NWH8"/>
    <mergeCell ref="NWI8:NWR8"/>
    <mergeCell ref="OFY8:OGH8"/>
    <mergeCell ref="OGI8:OGR8"/>
    <mergeCell ref="OGS8:OHB8"/>
    <mergeCell ref="OHC8:OHL8"/>
    <mergeCell ref="OHM8:OHV8"/>
    <mergeCell ref="OHW8:OIF8"/>
    <mergeCell ref="ODQ8:ODZ8"/>
    <mergeCell ref="OEA8:OEJ8"/>
    <mergeCell ref="OEK8:OET8"/>
    <mergeCell ref="OEU8:OFD8"/>
    <mergeCell ref="OFE8:OFN8"/>
    <mergeCell ref="OFO8:OFX8"/>
    <mergeCell ref="OBI8:OBR8"/>
    <mergeCell ref="OBS8:OCB8"/>
    <mergeCell ref="OCC8:OCL8"/>
    <mergeCell ref="OCM8:OCV8"/>
    <mergeCell ref="OCW8:ODF8"/>
    <mergeCell ref="ODG8:ODP8"/>
    <mergeCell ref="OMW8:ONF8"/>
    <mergeCell ref="ONG8:ONP8"/>
    <mergeCell ref="ONQ8:ONZ8"/>
    <mergeCell ref="OOA8:OOJ8"/>
    <mergeCell ref="OOK8:OOT8"/>
    <mergeCell ref="OOU8:OPD8"/>
    <mergeCell ref="OKO8:OKX8"/>
    <mergeCell ref="OKY8:OLH8"/>
    <mergeCell ref="OLI8:OLR8"/>
    <mergeCell ref="OLS8:OMB8"/>
    <mergeCell ref="OMC8:OML8"/>
    <mergeCell ref="OMM8:OMV8"/>
    <mergeCell ref="OIG8:OIP8"/>
    <mergeCell ref="OIQ8:OIZ8"/>
    <mergeCell ref="OJA8:OJJ8"/>
    <mergeCell ref="OJK8:OJT8"/>
    <mergeCell ref="OJU8:OKD8"/>
    <mergeCell ref="OKE8:OKN8"/>
    <mergeCell ref="OTU8:OUD8"/>
    <mergeCell ref="OUE8:OUN8"/>
    <mergeCell ref="OUO8:OUX8"/>
    <mergeCell ref="OUY8:OVH8"/>
    <mergeCell ref="OVI8:OVR8"/>
    <mergeCell ref="OVS8:OWB8"/>
    <mergeCell ref="ORM8:ORV8"/>
    <mergeCell ref="ORW8:OSF8"/>
    <mergeCell ref="OSG8:OSP8"/>
    <mergeCell ref="OSQ8:OSZ8"/>
    <mergeCell ref="OTA8:OTJ8"/>
    <mergeCell ref="OTK8:OTT8"/>
    <mergeCell ref="OPE8:OPN8"/>
    <mergeCell ref="OPO8:OPX8"/>
    <mergeCell ref="OPY8:OQH8"/>
    <mergeCell ref="OQI8:OQR8"/>
    <mergeCell ref="OQS8:ORB8"/>
    <mergeCell ref="ORC8:ORL8"/>
    <mergeCell ref="PAS8:PBB8"/>
    <mergeCell ref="PBC8:PBL8"/>
    <mergeCell ref="PBM8:PBV8"/>
    <mergeCell ref="PBW8:PCF8"/>
    <mergeCell ref="PCG8:PCP8"/>
    <mergeCell ref="PCQ8:PCZ8"/>
    <mergeCell ref="OYK8:OYT8"/>
    <mergeCell ref="OYU8:OZD8"/>
    <mergeCell ref="OZE8:OZN8"/>
    <mergeCell ref="OZO8:OZX8"/>
    <mergeCell ref="OZY8:PAH8"/>
    <mergeCell ref="PAI8:PAR8"/>
    <mergeCell ref="OWC8:OWL8"/>
    <mergeCell ref="OWM8:OWV8"/>
    <mergeCell ref="OWW8:OXF8"/>
    <mergeCell ref="OXG8:OXP8"/>
    <mergeCell ref="OXQ8:OXZ8"/>
    <mergeCell ref="OYA8:OYJ8"/>
    <mergeCell ref="PHQ8:PHZ8"/>
    <mergeCell ref="PIA8:PIJ8"/>
    <mergeCell ref="PIK8:PIT8"/>
    <mergeCell ref="PIU8:PJD8"/>
    <mergeCell ref="PJE8:PJN8"/>
    <mergeCell ref="PJO8:PJX8"/>
    <mergeCell ref="PFI8:PFR8"/>
    <mergeCell ref="PFS8:PGB8"/>
    <mergeCell ref="PGC8:PGL8"/>
    <mergeCell ref="PGM8:PGV8"/>
    <mergeCell ref="PGW8:PHF8"/>
    <mergeCell ref="PHG8:PHP8"/>
    <mergeCell ref="PDA8:PDJ8"/>
    <mergeCell ref="PDK8:PDT8"/>
    <mergeCell ref="PDU8:PED8"/>
    <mergeCell ref="PEE8:PEN8"/>
    <mergeCell ref="PEO8:PEX8"/>
    <mergeCell ref="PEY8:PFH8"/>
    <mergeCell ref="POO8:POX8"/>
    <mergeCell ref="POY8:PPH8"/>
    <mergeCell ref="PPI8:PPR8"/>
    <mergeCell ref="PPS8:PQB8"/>
    <mergeCell ref="PQC8:PQL8"/>
    <mergeCell ref="PQM8:PQV8"/>
    <mergeCell ref="PMG8:PMP8"/>
    <mergeCell ref="PMQ8:PMZ8"/>
    <mergeCell ref="PNA8:PNJ8"/>
    <mergeCell ref="PNK8:PNT8"/>
    <mergeCell ref="PNU8:POD8"/>
    <mergeCell ref="POE8:PON8"/>
    <mergeCell ref="PJY8:PKH8"/>
    <mergeCell ref="PKI8:PKR8"/>
    <mergeCell ref="PKS8:PLB8"/>
    <mergeCell ref="PLC8:PLL8"/>
    <mergeCell ref="PLM8:PLV8"/>
    <mergeCell ref="PLW8:PMF8"/>
    <mergeCell ref="PVM8:PVV8"/>
    <mergeCell ref="PVW8:PWF8"/>
    <mergeCell ref="PWG8:PWP8"/>
    <mergeCell ref="PWQ8:PWZ8"/>
    <mergeCell ref="PXA8:PXJ8"/>
    <mergeCell ref="PXK8:PXT8"/>
    <mergeCell ref="PTE8:PTN8"/>
    <mergeCell ref="PTO8:PTX8"/>
    <mergeCell ref="PTY8:PUH8"/>
    <mergeCell ref="PUI8:PUR8"/>
    <mergeCell ref="PUS8:PVB8"/>
    <mergeCell ref="PVC8:PVL8"/>
    <mergeCell ref="PQW8:PRF8"/>
    <mergeCell ref="PRG8:PRP8"/>
    <mergeCell ref="PRQ8:PRZ8"/>
    <mergeCell ref="PSA8:PSJ8"/>
    <mergeCell ref="PSK8:PST8"/>
    <mergeCell ref="PSU8:PTD8"/>
    <mergeCell ref="QCK8:QCT8"/>
    <mergeCell ref="QCU8:QDD8"/>
    <mergeCell ref="QDE8:QDN8"/>
    <mergeCell ref="QDO8:QDX8"/>
    <mergeCell ref="QDY8:QEH8"/>
    <mergeCell ref="QEI8:QER8"/>
    <mergeCell ref="QAC8:QAL8"/>
    <mergeCell ref="QAM8:QAV8"/>
    <mergeCell ref="QAW8:QBF8"/>
    <mergeCell ref="QBG8:QBP8"/>
    <mergeCell ref="QBQ8:QBZ8"/>
    <mergeCell ref="QCA8:QCJ8"/>
    <mergeCell ref="PXU8:PYD8"/>
    <mergeCell ref="PYE8:PYN8"/>
    <mergeCell ref="PYO8:PYX8"/>
    <mergeCell ref="PYY8:PZH8"/>
    <mergeCell ref="PZI8:PZR8"/>
    <mergeCell ref="PZS8:QAB8"/>
    <mergeCell ref="QJI8:QJR8"/>
    <mergeCell ref="QJS8:QKB8"/>
    <mergeCell ref="QKC8:QKL8"/>
    <mergeCell ref="QKM8:QKV8"/>
    <mergeCell ref="QKW8:QLF8"/>
    <mergeCell ref="QLG8:QLP8"/>
    <mergeCell ref="QHA8:QHJ8"/>
    <mergeCell ref="QHK8:QHT8"/>
    <mergeCell ref="QHU8:QID8"/>
    <mergeCell ref="QIE8:QIN8"/>
    <mergeCell ref="QIO8:QIX8"/>
    <mergeCell ref="QIY8:QJH8"/>
    <mergeCell ref="QES8:QFB8"/>
    <mergeCell ref="QFC8:QFL8"/>
    <mergeCell ref="QFM8:QFV8"/>
    <mergeCell ref="QFW8:QGF8"/>
    <mergeCell ref="QGG8:QGP8"/>
    <mergeCell ref="QGQ8:QGZ8"/>
    <mergeCell ref="QQG8:QQP8"/>
    <mergeCell ref="QQQ8:QQZ8"/>
    <mergeCell ref="QRA8:QRJ8"/>
    <mergeCell ref="QRK8:QRT8"/>
    <mergeCell ref="QRU8:QSD8"/>
    <mergeCell ref="QSE8:QSN8"/>
    <mergeCell ref="QNY8:QOH8"/>
    <mergeCell ref="QOI8:QOR8"/>
    <mergeCell ref="QOS8:QPB8"/>
    <mergeCell ref="QPC8:QPL8"/>
    <mergeCell ref="QPM8:QPV8"/>
    <mergeCell ref="QPW8:QQF8"/>
    <mergeCell ref="QLQ8:QLZ8"/>
    <mergeCell ref="QMA8:QMJ8"/>
    <mergeCell ref="QMK8:QMT8"/>
    <mergeCell ref="QMU8:QND8"/>
    <mergeCell ref="QNE8:QNN8"/>
    <mergeCell ref="QNO8:QNX8"/>
    <mergeCell ref="QXE8:QXN8"/>
    <mergeCell ref="QXO8:QXX8"/>
    <mergeCell ref="QXY8:QYH8"/>
    <mergeCell ref="QYI8:QYR8"/>
    <mergeCell ref="QYS8:QZB8"/>
    <mergeCell ref="QZC8:QZL8"/>
    <mergeCell ref="QUW8:QVF8"/>
    <mergeCell ref="QVG8:QVP8"/>
    <mergeCell ref="QVQ8:QVZ8"/>
    <mergeCell ref="QWA8:QWJ8"/>
    <mergeCell ref="QWK8:QWT8"/>
    <mergeCell ref="QWU8:QXD8"/>
    <mergeCell ref="QSO8:QSX8"/>
    <mergeCell ref="QSY8:QTH8"/>
    <mergeCell ref="QTI8:QTR8"/>
    <mergeCell ref="QTS8:QUB8"/>
    <mergeCell ref="QUC8:QUL8"/>
    <mergeCell ref="QUM8:QUV8"/>
    <mergeCell ref="REC8:REL8"/>
    <mergeCell ref="REM8:REV8"/>
    <mergeCell ref="REW8:RFF8"/>
    <mergeCell ref="RFG8:RFP8"/>
    <mergeCell ref="RFQ8:RFZ8"/>
    <mergeCell ref="RGA8:RGJ8"/>
    <mergeCell ref="RBU8:RCD8"/>
    <mergeCell ref="RCE8:RCN8"/>
    <mergeCell ref="RCO8:RCX8"/>
    <mergeCell ref="RCY8:RDH8"/>
    <mergeCell ref="RDI8:RDR8"/>
    <mergeCell ref="RDS8:REB8"/>
    <mergeCell ref="QZM8:QZV8"/>
    <mergeCell ref="QZW8:RAF8"/>
    <mergeCell ref="RAG8:RAP8"/>
    <mergeCell ref="RAQ8:RAZ8"/>
    <mergeCell ref="RBA8:RBJ8"/>
    <mergeCell ref="RBK8:RBT8"/>
    <mergeCell ref="RLA8:RLJ8"/>
    <mergeCell ref="RLK8:RLT8"/>
    <mergeCell ref="RLU8:RMD8"/>
    <mergeCell ref="RME8:RMN8"/>
    <mergeCell ref="RMO8:RMX8"/>
    <mergeCell ref="RMY8:RNH8"/>
    <mergeCell ref="RIS8:RJB8"/>
    <mergeCell ref="RJC8:RJL8"/>
    <mergeCell ref="RJM8:RJV8"/>
    <mergeCell ref="RJW8:RKF8"/>
    <mergeCell ref="RKG8:RKP8"/>
    <mergeCell ref="RKQ8:RKZ8"/>
    <mergeCell ref="RGK8:RGT8"/>
    <mergeCell ref="RGU8:RHD8"/>
    <mergeCell ref="RHE8:RHN8"/>
    <mergeCell ref="RHO8:RHX8"/>
    <mergeCell ref="RHY8:RIH8"/>
    <mergeCell ref="RII8:RIR8"/>
    <mergeCell ref="RRY8:RSH8"/>
    <mergeCell ref="RSI8:RSR8"/>
    <mergeCell ref="RSS8:RTB8"/>
    <mergeCell ref="RTC8:RTL8"/>
    <mergeCell ref="RTM8:RTV8"/>
    <mergeCell ref="RTW8:RUF8"/>
    <mergeCell ref="RPQ8:RPZ8"/>
    <mergeCell ref="RQA8:RQJ8"/>
    <mergeCell ref="RQK8:RQT8"/>
    <mergeCell ref="RQU8:RRD8"/>
    <mergeCell ref="RRE8:RRN8"/>
    <mergeCell ref="RRO8:RRX8"/>
    <mergeCell ref="RNI8:RNR8"/>
    <mergeCell ref="RNS8:ROB8"/>
    <mergeCell ref="ROC8:ROL8"/>
    <mergeCell ref="ROM8:ROV8"/>
    <mergeCell ref="ROW8:RPF8"/>
    <mergeCell ref="RPG8:RPP8"/>
    <mergeCell ref="RYW8:RZF8"/>
    <mergeCell ref="RZG8:RZP8"/>
    <mergeCell ref="RZQ8:RZZ8"/>
    <mergeCell ref="SAA8:SAJ8"/>
    <mergeCell ref="SAK8:SAT8"/>
    <mergeCell ref="SAU8:SBD8"/>
    <mergeCell ref="RWO8:RWX8"/>
    <mergeCell ref="RWY8:RXH8"/>
    <mergeCell ref="RXI8:RXR8"/>
    <mergeCell ref="RXS8:RYB8"/>
    <mergeCell ref="RYC8:RYL8"/>
    <mergeCell ref="RYM8:RYV8"/>
    <mergeCell ref="RUG8:RUP8"/>
    <mergeCell ref="RUQ8:RUZ8"/>
    <mergeCell ref="RVA8:RVJ8"/>
    <mergeCell ref="RVK8:RVT8"/>
    <mergeCell ref="RVU8:RWD8"/>
    <mergeCell ref="RWE8:RWN8"/>
    <mergeCell ref="SFU8:SGD8"/>
    <mergeCell ref="SGE8:SGN8"/>
    <mergeCell ref="SGO8:SGX8"/>
    <mergeCell ref="SGY8:SHH8"/>
    <mergeCell ref="SHI8:SHR8"/>
    <mergeCell ref="SHS8:SIB8"/>
    <mergeCell ref="SDM8:SDV8"/>
    <mergeCell ref="SDW8:SEF8"/>
    <mergeCell ref="SEG8:SEP8"/>
    <mergeCell ref="SEQ8:SEZ8"/>
    <mergeCell ref="SFA8:SFJ8"/>
    <mergeCell ref="SFK8:SFT8"/>
    <mergeCell ref="SBE8:SBN8"/>
    <mergeCell ref="SBO8:SBX8"/>
    <mergeCell ref="SBY8:SCH8"/>
    <mergeCell ref="SCI8:SCR8"/>
    <mergeCell ref="SCS8:SDB8"/>
    <mergeCell ref="SDC8:SDL8"/>
    <mergeCell ref="SMS8:SNB8"/>
    <mergeCell ref="SNC8:SNL8"/>
    <mergeCell ref="SNM8:SNV8"/>
    <mergeCell ref="SNW8:SOF8"/>
    <mergeCell ref="SOG8:SOP8"/>
    <mergeCell ref="SOQ8:SOZ8"/>
    <mergeCell ref="SKK8:SKT8"/>
    <mergeCell ref="SKU8:SLD8"/>
    <mergeCell ref="SLE8:SLN8"/>
    <mergeCell ref="SLO8:SLX8"/>
    <mergeCell ref="SLY8:SMH8"/>
    <mergeCell ref="SMI8:SMR8"/>
    <mergeCell ref="SIC8:SIL8"/>
    <mergeCell ref="SIM8:SIV8"/>
    <mergeCell ref="SIW8:SJF8"/>
    <mergeCell ref="SJG8:SJP8"/>
    <mergeCell ref="SJQ8:SJZ8"/>
    <mergeCell ref="SKA8:SKJ8"/>
    <mergeCell ref="STQ8:STZ8"/>
    <mergeCell ref="SUA8:SUJ8"/>
    <mergeCell ref="SUK8:SUT8"/>
    <mergeCell ref="SUU8:SVD8"/>
    <mergeCell ref="SVE8:SVN8"/>
    <mergeCell ref="SVO8:SVX8"/>
    <mergeCell ref="SRI8:SRR8"/>
    <mergeCell ref="SRS8:SSB8"/>
    <mergeCell ref="SSC8:SSL8"/>
    <mergeCell ref="SSM8:SSV8"/>
    <mergeCell ref="SSW8:STF8"/>
    <mergeCell ref="STG8:STP8"/>
    <mergeCell ref="SPA8:SPJ8"/>
    <mergeCell ref="SPK8:SPT8"/>
    <mergeCell ref="SPU8:SQD8"/>
    <mergeCell ref="SQE8:SQN8"/>
    <mergeCell ref="SQO8:SQX8"/>
    <mergeCell ref="SQY8:SRH8"/>
    <mergeCell ref="TAO8:TAX8"/>
    <mergeCell ref="TAY8:TBH8"/>
    <mergeCell ref="TBI8:TBR8"/>
    <mergeCell ref="TBS8:TCB8"/>
    <mergeCell ref="TCC8:TCL8"/>
    <mergeCell ref="TCM8:TCV8"/>
    <mergeCell ref="SYG8:SYP8"/>
    <mergeCell ref="SYQ8:SYZ8"/>
    <mergeCell ref="SZA8:SZJ8"/>
    <mergeCell ref="SZK8:SZT8"/>
    <mergeCell ref="SZU8:TAD8"/>
    <mergeCell ref="TAE8:TAN8"/>
    <mergeCell ref="SVY8:SWH8"/>
    <mergeCell ref="SWI8:SWR8"/>
    <mergeCell ref="SWS8:SXB8"/>
    <mergeCell ref="SXC8:SXL8"/>
    <mergeCell ref="SXM8:SXV8"/>
    <mergeCell ref="SXW8:SYF8"/>
    <mergeCell ref="THM8:THV8"/>
    <mergeCell ref="THW8:TIF8"/>
    <mergeCell ref="TIG8:TIP8"/>
    <mergeCell ref="TIQ8:TIZ8"/>
    <mergeCell ref="TJA8:TJJ8"/>
    <mergeCell ref="TJK8:TJT8"/>
    <mergeCell ref="TFE8:TFN8"/>
    <mergeCell ref="TFO8:TFX8"/>
    <mergeCell ref="TFY8:TGH8"/>
    <mergeCell ref="TGI8:TGR8"/>
    <mergeCell ref="TGS8:THB8"/>
    <mergeCell ref="THC8:THL8"/>
    <mergeCell ref="TCW8:TDF8"/>
    <mergeCell ref="TDG8:TDP8"/>
    <mergeCell ref="TDQ8:TDZ8"/>
    <mergeCell ref="TEA8:TEJ8"/>
    <mergeCell ref="TEK8:TET8"/>
    <mergeCell ref="TEU8:TFD8"/>
    <mergeCell ref="TOK8:TOT8"/>
    <mergeCell ref="TOU8:TPD8"/>
    <mergeCell ref="TPE8:TPN8"/>
    <mergeCell ref="TPO8:TPX8"/>
    <mergeCell ref="TPY8:TQH8"/>
    <mergeCell ref="TQI8:TQR8"/>
    <mergeCell ref="TMC8:TML8"/>
    <mergeCell ref="TMM8:TMV8"/>
    <mergeCell ref="TMW8:TNF8"/>
    <mergeCell ref="TNG8:TNP8"/>
    <mergeCell ref="TNQ8:TNZ8"/>
    <mergeCell ref="TOA8:TOJ8"/>
    <mergeCell ref="TJU8:TKD8"/>
    <mergeCell ref="TKE8:TKN8"/>
    <mergeCell ref="TKO8:TKX8"/>
    <mergeCell ref="TKY8:TLH8"/>
    <mergeCell ref="TLI8:TLR8"/>
    <mergeCell ref="TLS8:TMB8"/>
    <mergeCell ref="TVI8:TVR8"/>
    <mergeCell ref="TVS8:TWB8"/>
    <mergeCell ref="TWC8:TWL8"/>
    <mergeCell ref="TWM8:TWV8"/>
    <mergeCell ref="TWW8:TXF8"/>
    <mergeCell ref="TXG8:TXP8"/>
    <mergeCell ref="TTA8:TTJ8"/>
    <mergeCell ref="TTK8:TTT8"/>
    <mergeCell ref="TTU8:TUD8"/>
    <mergeCell ref="TUE8:TUN8"/>
    <mergeCell ref="TUO8:TUX8"/>
    <mergeCell ref="TUY8:TVH8"/>
    <mergeCell ref="TQS8:TRB8"/>
    <mergeCell ref="TRC8:TRL8"/>
    <mergeCell ref="TRM8:TRV8"/>
    <mergeCell ref="TRW8:TSF8"/>
    <mergeCell ref="TSG8:TSP8"/>
    <mergeCell ref="TSQ8:TSZ8"/>
    <mergeCell ref="UCG8:UCP8"/>
    <mergeCell ref="UCQ8:UCZ8"/>
    <mergeCell ref="UDA8:UDJ8"/>
    <mergeCell ref="UDK8:UDT8"/>
    <mergeCell ref="UDU8:UED8"/>
    <mergeCell ref="UEE8:UEN8"/>
    <mergeCell ref="TZY8:UAH8"/>
    <mergeCell ref="UAI8:UAR8"/>
    <mergeCell ref="UAS8:UBB8"/>
    <mergeCell ref="UBC8:UBL8"/>
    <mergeCell ref="UBM8:UBV8"/>
    <mergeCell ref="UBW8:UCF8"/>
    <mergeCell ref="TXQ8:TXZ8"/>
    <mergeCell ref="TYA8:TYJ8"/>
    <mergeCell ref="TYK8:TYT8"/>
    <mergeCell ref="TYU8:TZD8"/>
    <mergeCell ref="TZE8:TZN8"/>
    <mergeCell ref="TZO8:TZX8"/>
    <mergeCell ref="UJE8:UJN8"/>
    <mergeCell ref="UJO8:UJX8"/>
    <mergeCell ref="UJY8:UKH8"/>
    <mergeCell ref="UKI8:UKR8"/>
    <mergeCell ref="UKS8:ULB8"/>
    <mergeCell ref="ULC8:ULL8"/>
    <mergeCell ref="UGW8:UHF8"/>
    <mergeCell ref="UHG8:UHP8"/>
    <mergeCell ref="UHQ8:UHZ8"/>
    <mergeCell ref="UIA8:UIJ8"/>
    <mergeCell ref="UIK8:UIT8"/>
    <mergeCell ref="UIU8:UJD8"/>
    <mergeCell ref="UEO8:UEX8"/>
    <mergeCell ref="UEY8:UFH8"/>
    <mergeCell ref="UFI8:UFR8"/>
    <mergeCell ref="UFS8:UGB8"/>
    <mergeCell ref="UGC8:UGL8"/>
    <mergeCell ref="UGM8:UGV8"/>
    <mergeCell ref="UQC8:UQL8"/>
    <mergeCell ref="UQM8:UQV8"/>
    <mergeCell ref="UQW8:URF8"/>
    <mergeCell ref="URG8:URP8"/>
    <mergeCell ref="URQ8:URZ8"/>
    <mergeCell ref="USA8:USJ8"/>
    <mergeCell ref="UNU8:UOD8"/>
    <mergeCell ref="UOE8:UON8"/>
    <mergeCell ref="UOO8:UOX8"/>
    <mergeCell ref="UOY8:UPH8"/>
    <mergeCell ref="UPI8:UPR8"/>
    <mergeCell ref="UPS8:UQB8"/>
    <mergeCell ref="ULM8:ULV8"/>
    <mergeCell ref="ULW8:UMF8"/>
    <mergeCell ref="UMG8:UMP8"/>
    <mergeCell ref="UMQ8:UMZ8"/>
    <mergeCell ref="UNA8:UNJ8"/>
    <mergeCell ref="UNK8:UNT8"/>
    <mergeCell ref="UXA8:UXJ8"/>
    <mergeCell ref="UXK8:UXT8"/>
    <mergeCell ref="UXU8:UYD8"/>
    <mergeCell ref="UYE8:UYN8"/>
    <mergeCell ref="UYO8:UYX8"/>
    <mergeCell ref="UYY8:UZH8"/>
    <mergeCell ref="UUS8:UVB8"/>
    <mergeCell ref="UVC8:UVL8"/>
    <mergeCell ref="UVM8:UVV8"/>
    <mergeCell ref="UVW8:UWF8"/>
    <mergeCell ref="UWG8:UWP8"/>
    <mergeCell ref="UWQ8:UWZ8"/>
    <mergeCell ref="USK8:UST8"/>
    <mergeCell ref="USU8:UTD8"/>
    <mergeCell ref="UTE8:UTN8"/>
    <mergeCell ref="UTO8:UTX8"/>
    <mergeCell ref="UTY8:UUH8"/>
    <mergeCell ref="UUI8:UUR8"/>
    <mergeCell ref="VDY8:VEH8"/>
    <mergeCell ref="VEI8:VER8"/>
    <mergeCell ref="VES8:VFB8"/>
    <mergeCell ref="VFC8:VFL8"/>
    <mergeCell ref="VFM8:VFV8"/>
    <mergeCell ref="VFW8:VGF8"/>
    <mergeCell ref="VBQ8:VBZ8"/>
    <mergeCell ref="VCA8:VCJ8"/>
    <mergeCell ref="VCK8:VCT8"/>
    <mergeCell ref="VCU8:VDD8"/>
    <mergeCell ref="VDE8:VDN8"/>
    <mergeCell ref="VDO8:VDX8"/>
    <mergeCell ref="UZI8:UZR8"/>
    <mergeCell ref="UZS8:VAB8"/>
    <mergeCell ref="VAC8:VAL8"/>
    <mergeCell ref="VAM8:VAV8"/>
    <mergeCell ref="VAW8:VBF8"/>
    <mergeCell ref="VBG8:VBP8"/>
    <mergeCell ref="VKW8:VLF8"/>
    <mergeCell ref="VLG8:VLP8"/>
    <mergeCell ref="VLQ8:VLZ8"/>
    <mergeCell ref="VMA8:VMJ8"/>
    <mergeCell ref="VMK8:VMT8"/>
    <mergeCell ref="VMU8:VND8"/>
    <mergeCell ref="VIO8:VIX8"/>
    <mergeCell ref="VIY8:VJH8"/>
    <mergeCell ref="VJI8:VJR8"/>
    <mergeCell ref="VJS8:VKB8"/>
    <mergeCell ref="VKC8:VKL8"/>
    <mergeCell ref="VKM8:VKV8"/>
    <mergeCell ref="VGG8:VGP8"/>
    <mergeCell ref="VGQ8:VGZ8"/>
    <mergeCell ref="VHA8:VHJ8"/>
    <mergeCell ref="VHK8:VHT8"/>
    <mergeCell ref="VHU8:VID8"/>
    <mergeCell ref="VIE8:VIN8"/>
    <mergeCell ref="VRU8:VSD8"/>
    <mergeCell ref="VSE8:VSN8"/>
    <mergeCell ref="VSO8:VSX8"/>
    <mergeCell ref="VSY8:VTH8"/>
    <mergeCell ref="VTI8:VTR8"/>
    <mergeCell ref="VTS8:VUB8"/>
    <mergeCell ref="VPM8:VPV8"/>
    <mergeCell ref="VPW8:VQF8"/>
    <mergeCell ref="VQG8:VQP8"/>
    <mergeCell ref="VQQ8:VQZ8"/>
    <mergeCell ref="VRA8:VRJ8"/>
    <mergeCell ref="VRK8:VRT8"/>
    <mergeCell ref="VNE8:VNN8"/>
    <mergeCell ref="VNO8:VNX8"/>
    <mergeCell ref="VNY8:VOH8"/>
    <mergeCell ref="VOI8:VOR8"/>
    <mergeCell ref="VOS8:VPB8"/>
    <mergeCell ref="VPC8:VPL8"/>
    <mergeCell ref="VYS8:VZB8"/>
    <mergeCell ref="VZC8:VZL8"/>
    <mergeCell ref="VZM8:VZV8"/>
    <mergeCell ref="VZW8:WAF8"/>
    <mergeCell ref="WAG8:WAP8"/>
    <mergeCell ref="WAQ8:WAZ8"/>
    <mergeCell ref="VWK8:VWT8"/>
    <mergeCell ref="VWU8:VXD8"/>
    <mergeCell ref="VXE8:VXN8"/>
    <mergeCell ref="VXO8:VXX8"/>
    <mergeCell ref="VXY8:VYH8"/>
    <mergeCell ref="VYI8:VYR8"/>
    <mergeCell ref="VUC8:VUL8"/>
    <mergeCell ref="VUM8:VUV8"/>
    <mergeCell ref="VUW8:VVF8"/>
    <mergeCell ref="VVG8:VVP8"/>
    <mergeCell ref="VVQ8:VVZ8"/>
    <mergeCell ref="VWA8:VWJ8"/>
    <mergeCell ref="WFQ8:WFZ8"/>
    <mergeCell ref="WGA8:WGJ8"/>
    <mergeCell ref="WGK8:WGT8"/>
    <mergeCell ref="WGU8:WHD8"/>
    <mergeCell ref="WHE8:WHN8"/>
    <mergeCell ref="WHO8:WHX8"/>
    <mergeCell ref="WDI8:WDR8"/>
    <mergeCell ref="WDS8:WEB8"/>
    <mergeCell ref="WEC8:WEL8"/>
    <mergeCell ref="WEM8:WEV8"/>
    <mergeCell ref="WEW8:WFF8"/>
    <mergeCell ref="WFG8:WFP8"/>
    <mergeCell ref="WBA8:WBJ8"/>
    <mergeCell ref="WBK8:WBT8"/>
    <mergeCell ref="WBU8:WCD8"/>
    <mergeCell ref="WCE8:WCN8"/>
    <mergeCell ref="WCO8:WCX8"/>
    <mergeCell ref="WCY8:WDH8"/>
    <mergeCell ref="WMO8:WMX8"/>
    <mergeCell ref="WMY8:WNH8"/>
    <mergeCell ref="WNI8:WNR8"/>
    <mergeCell ref="WNS8:WOB8"/>
    <mergeCell ref="WOC8:WOL8"/>
    <mergeCell ref="WOM8:WOV8"/>
    <mergeCell ref="WKG8:WKP8"/>
    <mergeCell ref="WKQ8:WKZ8"/>
    <mergeCell ref="WLA8:WLJ8"/>
    <mergeCell ref="WLK8:WLT8"/>
    <mergeCell ref="WLU8:WMD8"/>
    <mergeCell ref="WME8:WMN8"/>
    <mergeCell ref="WHY8:WIH8"/>
    <mergeCell ref="WII8:WIR8"/>
    <mergeCell ref="WIS8:WJB8"/>
    <mergeCell ref="WJC8:WJL8"/>
    <mergeCell ref="WJM8:WJV8"/>
    <mergeCell ref="WJW8:WKF8"/>
    <mergeCell ref="XCI8:XCR8"/>
    <mergeCell ref="WYC8:WYL8"/>
    <mergeCell ref="WYM8:WYV8"/>
    <mergeCell ref="WYW8:WZF8"/>
    <mergeCell ref="WZG8:WZP8"/>
    <mergeCell ref="JK9:JT9"/>
    <mergeCell ref="WZQ8:WZZ8"/>
    <mergeCell ref="XAA8:XAJ8"/>
    <mergeCell ref="WVU8:WWD8"/>
    <mergeCell ref="WWE8:WWN8"/>
    <mergeCell ref="WWO8:WWX8"/>
    <mergeCell ref="WWY8:WXH8"/>
    <mergeCell ref="WXI8:WXR8"/>
    <mergeCell ref="WXS8:WYB8"/>
    <mergeCell ref="WTM8:WTV8"/>
    <mergeCell ref="WTW8:WUF8"/>
    <mergeCell ref="WUG8:WUP8"/>
    <mergeCell ref="WUQ8:WUZ8"/>
    <mergeCell ref="WVA8:WVJ8"/>
    <mergeCell ref="WVK8:WVT8"/>
    <mergeCell ref="WRE8:WRN8"/>
    <mergeCell ref="WRO8:WRX8"/>
    <mergeCell ref="WRY8:WSH8"/>
    <mergeCell ref="WSI8:WSR8"/>
    <mergeCell ref="WSS8:WTB8"/>
    <mergeCell ref="WTC8:WTL8"/>
    <mergeCell ref="WOW8:WPF8"/>
    <mergeCell ref="WPG8:WPP8"/>
    <mergeCell ref="WPQ8:WPZ8"/>
    <mergeCell ref="WQA8:WQJ8"/>
    <mergeCell ref="WQK8:WQT8"/>
    <mergeCell ref="WQU8:WRD8"/>
    <mergeCell ref="GS9:HB9"/>
    <mergeCell ref="CM9:CV9"/>
    <mergeCell ref="CW9:DF9"/>
    <mergeCell ref="DG9:DP9"/>
    <mergeCell ref="DQ9:DZ9"/>
    <mergeCell ref="EA9:EJ9"/>
    <mergeCell ref="EK9:ET9"/>
    <mergeCell ref="XFA8:XFD8"/>
    <mergeCell ref="K9:T9"/>
    <mergeCell ref="U9:AD9"/>
    <mergeCell ref="AE9:AN9"/>
    <mergeCell ref="AO9:AX9"/>
    <mergeCell ref="AY9:BH9"/>
    <mergeCell ref="BI9:BR9"/>
    <mergeCell ref="BS9:CB9"/>
    <mergeCell ref="CC9:CL9"/>
    <mergeCell ref="XCS8:XDB8"/>
    <mergeCell ref="XDC8:XDL8"/>
    <mergeCell ref="XDM8:XDV8"/>
    <mergeCell ref="XDW8:XEF8"/>
    <mergeCell ref="XEG8:XEP8"/>
    <mergeCell ref="XEQ8:XEZ8"/>
    <mergeCell ref="XAK8:XAT8"/>
    <mergeCell ref="XAU8:XBD8"/>
    <mergeCell ref="XBE8:XBN8"/>
    <mergeCell ref="XBO8:XBX8"/>
    <mergeCell ref="XBY8:XCH8"/>
    <mergeCell ref="LS9:MB9"/>
    <mergeCell ref="MC9:ML9"/>
    <mergeCell ref="MM9:MV9"/>
    <mergeCell ref="MW9:NF9"/>
    <mergeCell ref="NG9:NP9"/>
    <mergeCell ref="NQ9:NZ9"/>
    <mergeCell ref="JU9:KD9"/>
    <mergeCell ref="KE9:KN9"/>
    <mergeCell ref="KO9:KX9"/>
    <mergeCell ref="KY9:LH9"/>
    <mergeCell ref="LI9:LR9"/>
    <mergeCell ref="HC9:HL9"/>
    <mergeCell ref="HM9:HV9"/>
    <mergeCell ref="HW9:IF9"/>
    <mergeCell ref="IG9:IP9"/>
    <mergeCell ref="IQ9:IZ9"/>
    <mergeCell ref="JA9:JJ9"/>
    <mergeCell ref="SQ9:SZ9"/>
    <mergeCell ref="TA9:TJ9"/>
    <mergeCell ref="TK9:TT9"/>
    <mergeCell ref="TU9:UD9"/>
    <mergeCell ref="UE9:UN9"/>
    <mergeCell ref="UO9:UX9"/>
    <mergeCell ref="QI9:QR9"/>
    <mergeCell ref="QS9:RB9"/>
    <mergeCell ref="RC9:RL9"/>
    <mergeCell ref="RM9:RV9"/>
    <mergeCell ref="RW9:SF9"/>
    <mergeCell ref="SG9:SP9"/>
    <mergeCell ref="OA9:OJ9"/>
    <mergeCell ref="OK9:OT9"/>
    <mergeCell ref="OU9:PD9"/>
    <mergeCell ref="PE9:PN9"/>
    <mergeCell ref="PO9:PX9"/>
    <mergeCell ref="PY9:QH9"/>
    <mergeCell ref="ZO9:ZX9"/>
    <mergeCell ref="ZY9:AAH9"/>
    <mergeCell ref="AAI9:AAR9"/>
    <mergeCell ref="AAS9:ABB9"/>
    <mergeCell ref="ABC9:ABL9"/>
    <mergeCell ref="ABM9:ABV9"/>
    <mergeCell ref="XG9:XP9"/>
    <mergeCell ref="XQ9:XZ9"/>
    <mergeCell ref="YA9:YJ9"/>
    <mergeCell ref="YK9:YT9"/>
    <mergeCell ref="YU9:ZD9"/>
    <mergeCell ref="ZE9:ZN9"/>
    <mergeCell ref="UY9:VH9"/>
    <mergeCell ref="VI9:VR9"/>
    <mergeCell ref="VS9:WB9"/>
    <mergeCell ref="WC9:WL9"/>
    <mergeCell ref="WM9:WV9"/>
    <mergeCell ref="WW9:XF9"/>
    <mergeCell ref="AGM9:AGV9"/>
    <mergeCell ref="AGW9:AHF9"/>
    <mergeCell ref="AHG9:AHP9"/>
    <mergeCell ref="AIU9:AJD9"/>
    <mergeCell ref="AJE9:AJN9"/>
    <mergeCell ref="AJO9:AJX9"/>
    <mergeCell ref="AJY9:AKH9"/>
    <mergeCell ref="AKI9:AKR9"/>
    <mergeCell ref="AKS9:ALB9"/>
    <mergeCell ref="AUI9:AUR9"/>
    <mergeCell ref="AHQ9:AHZ9"/>
    <mergeCell ref="AIA9:AIJ9"/>
    <mergeCell ref="AIK9:AIT9"/>
    <mergeCell ref="AEE9:AEN9"/>
    <mergeCell ref="AEO9:AEX9"/>
    <mergeCell ref="AEY9:AFH9"/>
    <mergeCell ref="AFI9:AFR9"/>
    <mergeCell ref="AFS9:AGB9"/>
    <mergeCell ref="AGC9:AGL9"/>
    <mergeCell ref="ABW9:ACF9"/>
    <mergeCell ref="ACG9:ACP9"/>
    <mergeCell ref="ACQ9:ACZ9"/>
    <mergeCell ref="ADA9:ADJ9"/>
    <mergeCell ref="ADK9:ADT9"/>
    <mergeCell ref="ADU9:AED9"/>
    <mergeCell ref="ANK9:ANT9"/>
    <mergeCell ref="ANU9:AOD9"/>
    <mergeCell ref="ASA9:ASJ9"/>
    <mergeCell ref="ASK9:AST9"/>
    <mergeCell ref="ASU9:ATD9"/>
    <mergeCell ref="ATE9:ATN9"/>
    <mergeCell ref="ATO9:ATX9"/>
    <mergeCell ref="ATY9:AUH9"/>
    <mergeCell ref="APS9:AQB9"/>
    <mergeCell ref="AQC9:AQL9"/>
    <mergeCell ref="AQM9:AQV9"/>
    <mergeCell ref="AQW9:ARF9"/>
    <mergeCell ref="ARG9:ARP9"/>
    <mergeCell ref="ARQ9:ARZ9"/>
    <mergeCell ref="AOE9:AON9"/>
    <mergeCell ref="AOO9:AOX9"/>
    <mergeCell ref="AOY9:APH9"/>
    <mergeCell ref="API9:APR9"/>
    <mergeCell ref="ALC9:ALL9"/>
    <mergeCell ref="ALM9:ALV9"/>
    <mergeCell ref="ALW9:AMF9"/>
    <mergeCell ref="AMG9:AMP9"/>
    <mergeCell ref="AMQ9:AMZ9"/>
    <mergeCell ref="ANA9:ANJ9"/>
    <mergeCell ref="AYY9:AZH9"/>
    <mergeCell ref="AZI9:AZR9"/>
    <mergeCell ref="AZS9:BAB9"/>
    <mergeCell ref="BAC9:BAL9"/>
    <mergeCell ref="BAM9:BAV9"/>
    <mergeCell ref="BAW9:BBF9"/>
    <mergeCell ref="AWQ9:AWZ9"/>
    <mergeCell ref="AXA9:AXJ9"/>
    <mergeCell ref="AXK9:AXT9"/>
    <mergeCell ref="AXU9:AYD9"/>
    <mergeCell ref="AYE9:AYN9"/>
    <mergeCell ref="AYO9:AYX9"/>
    <mergeCell ref="AUS9:AVB9"/>
    <mergeCell ref="AVC9:AVL9"/>
    <mergeCell ref="AVM9:AVV9"/>
    <mergeCell ref="AVW9:AWF9"/>
    <mergeCell ref="AWG9:AWP9"/>
    <mergeCell ref="BFW9:BGF9"/>
    <mergeCell ref="BGG9:BGP9"/>
    <mergeCell ref="BGQ9:BGZ9"/>
    <mergeCell ref="BHA9:BHJ9"/>
    <mergeCell ref="BHK9:BHT9"/>
    <mergeCell ref="BHU9:BID9"/>
    <mergeCell ref="BDO9:BDX9"/>
    <mergeCell ref="BDY9:BEH9"/>
    <mergeCell ref="BEI9:BER9"/>
    <mergeCell ref="BES9:BFB9"/>
    <mergeCell ref="BFC9:BFL9"/>
    <mergeCell ref="BFM9:BFV9"/>
    <mergeCell ref="BBG9:BBP9"/>
    <mergeCell ref="BBQ9:BBZ9"/>
    <mergeCell ref="BCA9:BCJ9"/>
    <mergeCell ref="BCK9:BCT9"/>
    <mergeCell ref="BCU9:BDD9"/>
    <mergeCell ref="BDE9:BDN9"/>
    <mergeCell ref="BMU9:BND9"/>
    <mergeCell ref="BNE9:BNN9"/>
    <mergeCell ref="BNO9:BNX9"/>
    <mergeCell ref="BNY9:BOH9"/>
    <mergeCell ref="BOI9:BOR9"/>
    <mergeCell ref="BOS9:BPB9"/>
    <mergeCell ref="BKM9:BKV9"/>
    <mergeCell ref="BKW9:BLF9"/>
    <mergeCell ref="BLG9:BLP9"/>
    <mergeCell ref="BLQ9:BLZ9"/>
    <mergeCell ref="BMA9:BMJ9"/>
    <mergeCell ref="BMK9:BMT9"/>
    <mergeCell ref="BIE9:BIN9"/>
    <mergeCell ref="BIO9:BIX9"/>
    <mergeCell ref="BIY9:BJH9"/>
    <mergeCell ref="BJI9:BJR9"/>
    <mergeCell ref="BJS9:BKB9"/>
    <mergeCell ref="BKC9:BKL9"/>
    <mergeCell ref="BTS9:BUB9"/>
    <mergeCell ref="BUC9:BUL9"/>
    <mergeCell ref="BUM9:BUV9"/>
    <mergeCell ref="BUW9:BVF9"/>
    <mergeCell ref="BVG9:BVP9"/>
    <mergeCell ref="BVQ9:BVZ9"/>
    <mergeCell ref="BRK9:BRT9"/>
    <mergeCell ref="BRU9:BSD9"/>
    <mergeCell ref="BSE9:BSN9"/>
    <mergeCell ref="BSO9:BSX9"/>
    <mergeCell ref="BSY9:BTH9"/>
    <mergeCell ref="BTI9:BTR9"/>
    <mergeCell ref="BPC9:BPL9"/>
    <mergeCell ref="BPM9:BPV9"/>
    <mergeCell ref="BPW9:BQF9"/>
    <mergeCell ref="BQG9:BQP9"/>
    <mergeCell ref="BQQ9:BQZ9"/>
    <mergeCell ref="BRA9:BRJ9"/>
    <mergeCell ref="CAQ9:CAZ9"/>
    <mergeCell ref="CBA9:CBJ9"/>
    <mergeCell ref="CBK9:CBT9"/>
    <mergeCell ref="CBU9:CCD9"/>
    <mergeCell ref="CCE9:CCN9"/>
    <mergeCell ref="CCO9:CCX9"/>
    <mergeCell ref="BYI9:BYR9"/>
    <mergeCell ref="BYS9:BZB9"/>
    <mergeCell ref="BZC9:BZL9"/>
    <mergeCell ref="BZM9:BZV9"/>
    <mergeCell ref="BZW9:CAF9"/>
    <mergeCell ref="CAG9:CAP9"/>
    <mergeCell ref="BWA9:BWJ9"/>
    <mergeCell ref="BWK9:BWT9"/>
    <mergeCell ref="BWU9:BXD9"/>
    <mergeCell ref="BXE9:BXN9"/>
    <mergeCell ref="BXO9:BXX9"/>
    <mergeCell ref="BXY9:BYH9"/>
    <mergeCell ref="CHO9:CHX9"/>
    <mergeCell ref="CHY9:CIH9"/>
    <mergeCell ref="CII9:CIR9"/>
    <mergeCell ref="CIS9:CJB9"/>
    <mergeCell ref="CJC9:CJL9"/>
    <mergeCell ref="CJM9:CJV9"/>
    <mergeCell ref="CFG9:CFP9"/>
    <mergeCell ref="CFQ9:CFZ9"/>
    <mergeCell ref="CGA9:CGJ9"/>
    <mergeCell ref="CGK9:CGT9"/>
    <mergeCell ref="CGU9:CHD9"/>
    <mergeCell ref="CHE9:CHN9"/>
    <mergeCell ref="CCY9:CDH9"/>
    <mergeCell ref="CDI9:CDR9"/>
    <mergeCell ref="CDS9:CEB9"/>
    <mergeCell ref="CEC9:CEL9"/>
    <mergeCell ref="CEM9:CEV9"/>
    <mergeCell ref="CEW9:CFF9"/>
    <mergeCell ref="COM9:COV9"/>
    <mergeCell ref="COW9:CPF9"/>
    <mergeCell ref="CPG9:CPP9"/>
    <mergeCell ref="CPQ9:CPZ9"/>
    <mergeCell ref="CQA9:CQJ9"/>
    <mergeCell ref="CQK9:CQT9"/>
    <mergeCell ref="CME9:CMN9"/>
    <mergeCell ref="CMO9:CMX9"/>
    <mergeCell ref="CMY9:CNH9"/>
    <mergeCell ref="CNI9:CNR9"/>
    <mergeCell ref="CNS9:COB9"/>
    <mergeCell ref="COC9:COL9"/>
    <mergeCell ref="CJW9:CKF9"/>
    <mergeCell ref="CKG9:CKP9"/>
    <mergeCell ref="CKQ9:CKZ9"/>
    <mergeCell ref="CLA9:CLJ9"/>
    <mergeCell ref="CLK9:CLT9"/>
    <mergeCell ref="CLU9:CMD9"/>
    <mergeCell ref="CVK9:CVT9"/>
    <mergeCell ref="CVU9:CWD9"/>
    <mergeCell ref="CWE9:CWN9"/>
    <mergeCell ref="CWO9:CWX9"/>
    <mergeCell ref="CWY9:CXH9"/>
    <mergeCell ref="CXI9:CXR9"/>
    <mergeCell ref="CTC9:CTL9"/>
    <mergeCell ref="CTM9:CTV9"/>
    <mergeCell ref="CTW9:CUF9"/>
    <mergeCell ref="CUG9:CUP9"/>
    <mergeCell ref="CUQ9:CUZ9"/>
    <mergeCell ref="CVA9:CVJ9"/>
    <mergeCell ref="CQU9:CRD9"/>
    <mergeCell ref="CRE9:CRN9"/>
    <mergeCell ref="CRO9:CRX9"/>
    <mergeCell ref="CRY9:CSH9"/>
    <mergeCell ref="CSI9:CSR9"/>
    <mergeCell ref="CSS9:CTB9"/>
    <mergeCell ref="DCI9:DCR9"/>
    <mergeCell ref="DCS9:DDB9"/>
    <mergeCell ref="DDC9:DDL9"/>
    <mergeCell ref="DDM9:DDV9"/>
    <mergeCell ref="DDW9:DEF9"/>
    <mergeCell ref="DEG9:DEP9"/>
    <mergeCell ref="DAA9:DAJ9"/>
    <mergeCell ref="DAK9:DAT9"/>
    <mergeCell ref="DAU9:DBD9"/>
    <mergeCell ref="DBE9:DBN9"/>
    <mergeCell ref="DBO9:DBX9"/>
    <mergeCell ref="DBY9:DCH9"/>
    <mergeCell ref="CXS9:CYB9"/>
    <mergeCell ref="CYC9:CYL9"/>
    <mergeCell ref="CYM9:CYV9"/>
    <mergeCell ref="CYW9:CZF9"/>
    <mergeCell ref="CZG9:CZP9"/>
    <mergeCell ref="CZQ9:CZZ9"/>
    <mergeCell ref="DJG9:DJP9"/>
    <mergeCell ref="DJQ9:DJZ9"/>
    <mergeCell ref="DKA9:DKJ9"/>
    <mergeCell ref="DKK9:DKT9"/>
    <mergeCell ref="DKU9:DLD9"/>
    <mergeCell ref="DLE9:DLN9"/>
    <mergeCell ref="DGY9:DHH9"/>
    <mergeCell ref="DHI9:DHR9"/>
    <mergeCell ref="DHS9:DIB9"/>
    <mergeCell ref="DIC9:DIL9"/>
    <mergeCell ref="DIM9:DIV9"/>
    <mergeCell ref="DIW9:DJF9"/>
    <mergeCell ref="DEQ9:DEZ9"/>
    <mergeCell ref="DFA9:DFJ9"/>
    <mergeCell ref="DFK9:DFT9"/>
    <mergeCell ref="DFU9:DGD9"/>
    <mergeCell ref="DGE9:DGN9"/>
    <mergeCell ref="DGO9:DGX9"/>
    <mergeCell ref="DQE9:DQN9"/>
    <mergeCell ref="DQO9:DQX9"/>
    <mergeCell ref="DQY9:DRH9"/>
    <mergeCell ref="DRI9:DRR9"/>
    <mergeCell ref="DRS9:DSB9"/>
    <mergeCell ref="DSC9:DSL9"/>
    <mergeCell ref="DNW9:DOF9"/>
    <mergeCell ref="DOG9:DOP9"/>
    <mergeCell ref="DOQ9:DOZ9"/>
    <mergeCell ref="DPA9:DPJ9"/>
    <mergeCell ref="DPK9:DPT9"/>
    <mergeCell ref="DPU9:DQD9"/>
    <mergeCell ref="DLO9:DLX9"/>
    <mergeCell ref="DLY9:DMH9"/>
    <mergeCell ref="DMI9:DMR9"/>
    <mergeCell ref="DMS9:DNB9"/>
    <mergeCell ref="DNC9:DNL9"/>
    <mergeCell ref="DNM9:DNV9"/>
    <mergeCell ref="DXC9:DXL9"/>
    <mergeCell ref="DXM9:DXV9"/>
    <mergeCell ref="DXW9:DYF9"/>
    <mergeCell ref="DYG9:DYP9"/>
    <mergeCell ref="DYQ9:DYZ9"/>
    <mergeCell ref="DZA9:DZJ9"/>
    <mergeCell ref="DUU9:DVD9"/>
    <mergeCell ref="DVE9:DVN9"/>
    <mergeCell ref="DVO9:DVX9"/>
    <mergeCell ref="DVY9:DWH9"/>
    <mergeCell ref="DWI9:DWR9"/>
    <mergeCell ref="DWS9:DXB9"/>
    <mergeCell ref="DSM9:DSV9"/>
    <mergeCell ref="DSW9:DTF9"/>
    <mergeCell ref="DTG9:DTP9"/>
    <mergeCell ref="DTQ9:DTZ9"/>
    <mergeCell ref="DUA9:DUJ9"/>
    <mergeCell ref="DUK9:DUT9"/>
    <mergeCell ref="EEA9:EEJ9"/>
    <mergeCell ref="EEK9:EET9"/>
    <mergeCell ref="EEU9:EFD9"/>
    <mergeCell ref="EFE9:EFN9"/>
    <mergeCell ref="EFO9:EFX9"/>
    <mergeCell ref="EFY9:EGH9"/>
    <mergeCell ref="EBS9:ECB9"/>
    <mergeCell ref="ECC9:ECL9"/>
    <mergeCell ref="ECM9:ECV9"/>
    <mergeCell ref="ECW9:EDF9"/>
    <mergeCell ref="EDG9:EDP9"/>
    <mergeCell ref="EDQ9:EDZ9"/>
    <mergeCell ref="DZK9:DZT9"/>
    <mergeCell ref="DZU9:EAD9"/>
    <mergeCell ref="EAE9:EAN9"/>
    <mergeCell ref="EAO9:EAX9"/>
    <mergeCell ref="EAY9:EBH9"/>
    <mergeCell ref="EBI9:EBR9"/>
    <mergeCell ref="EKY9:ELH9"/>
    <mergeCell ref="ELI9:ELR9"/>
    <mergeCell ref="ELS9:EMB9"/>
    <mergeCell ref="EMC9:EML9"/>
    <mergeCell ref="EMM9:EMV9"/>
    <mergeCell ref="EMW9:ENF9"/>
    <mergeCell ref="EIQ9:EIZ9"/>
    <mergeCell ref="EJA9:EJJ9"/>
    <mergeCell ref="EJK9:EJT9"/>
    <mergeCell ref="EJU9:EKD9"/>
    <mergeCell ref="EKE9:EKN9"/>
    <mergeCell ref="EKO9:EKX9"/>
    <mergeCell ref="EGI9:EGR9"/>
    <mergeCell ref="EGS9:EHB9"/>
    <mergeCell ref="EHC9:EHL9"/>
    <mergeCell ref="EHM9:EHV9"/>
    <mergeCell ref="EHW9:EIF9"/>
    <mergeCell ref="EIG9:EIP9"/>
    <mergeCell ref="ERW9:ESF9"/>
    <mergeCell ref="ESG9:ESP9"/>
    <mergeCell ref="ESQ9:ESZ9"/>
    <mergeCell ref="ETA9:ETJ9"/>
    <mergeCell ref="ETK9:ETT9"/>
    <mergeCell ref="ETU9:EUD9"/>
    <mergeCell ref="EPO9:EPX9"/>
    <mergeCell ref="EPY9:EQH9"/>
    <mergeCell ref="EQI9:EQR9"/>
    <mergeCell ref="EQS9:ERB9"/>
    <mergeCell ref="ERC9:ERL9"/>
    <mergeCell ref="ERM9:ERV9"/>
    <mergeCell ref="ENG9:ENP9"/>
    <mergeCell ref="ENQ9:ENZ9"/>
    <mergeCell ref="EOA9:EOJ9"/>
    <mergeCell ref="EOK9:EOT9"/>
    <mergeCell ref="EOU9:EPD9"/>
    <mergeCell ref="EPE9:EPN9"/>
    <mergeCell ref="EYU9:EZD9"/>
    <mergeCell ref="EZE9:EZN9"/>
    <mergeCell ref="EZO9:EZX9"/>
    <mergeCell ref="EZY9:FAH9"/>
    <mergeCell ref="FAI9:FAR9"/>
    <mergeCell ref="FAS9:FBB9"/>
    <mergeCell ref="EWM9:EWV9"/>
    <mergeCell ref="EWW9:EXF9"/>
    <mergeCell ref="EXG9:EXP9"/>
    <mergeCell ref="EXQ9:EXZ9"/>
    <mergeCell ref="EYA9:EYJ9"/>
    <mergeCell ref="EYK9:EYT9"/>
    <mergeCell ref="EUE9:EUN9"/>
    <mergeCell ref="EUO9:EUX9"/>
    <mergeCell ref="EUY9:EVH9"/>
    <mergeCell ref="EVI9:EVR9"/>
    <mergeCell ref="EVS9:EWB9"/>
    <mergeCell ref="EWC9:EWL9"/>
    <mergeCell ref="FFS9:FGB9"/>
    <mergeCell ref="FGC9:FGL9"/>
    <mergeCell ref="FGM9:FGV9"/>
    <mergeCell ref="FGW9:FHF9"/>
    <mergeCell ref="FHG9:FHP9"/>
    <mergeCell ref="FHQ9:FHZ9"/>
    <mergeCell ref="FDK9:FDT9"/>
    <mergeCell ref="FDU9:FED9"/>
    <mergeCell ref="FEE9:FEN9"/>
    <mergeCell ref="FEO9:FEX9"/>
    <mergeCell ref="FEY9:FFH9"/>
    <mergeCell ref="FFI9:FFR9"/>
    <mergeCell ref="FBC9:FBL9"/>
    <mergeCell ref="FBM9:FBV9"/>
    <mergeCell ref="FBW9:FCF9"/>
    <mergeCell ref="FCG9:FCP9"/>
    <mergeCell ref="FCQ9:FCZ9"/>
    <mergeCell ref="FDA9:FDJ9"/>
    <mergeCell ref="FMQ9:FMZ9"/>
    <mergeCell ref="FNA9:FNJ9"/>
    <mergeCell ref="FNK9:FNT9"/>
    <mergeCell ref="FNU9:FOD9"/>
    <mergeCell ref="FOE9:FON9"/>
    <mergeCell ref="FOO9:FOX9"/>
    <mergeCell ref="FKI9:FKR9"/>
    <mergeCell ref="FKS9:FLB9"/>
    <mergeCell ref="FLC9:FLL9"/>
    <mergeCell ref="FLM9:FLV9"/>
    <mergeCell ref="FLW9:FMF9"/>
    <mergeCell ref="FMG9:FMP9"/>
    <mergeCell ref="FIA9:FIJ9"/>
    <mergeCell ref="FIK9:FIT9"/>
    <mergeCell ref="FIU9:FJD9"/>
    <mergeCell ref="FJE9:FJN9"/>
    <mergeCell ref="FJO9:FJX9"/>
    <mergeCell ref="FJY9:FKH9"/>
    <mergeCell ref="FTO9:FTX9"/>
    <mergeCell ref="FTY9:FUH9"/>
    <mergeCell ref="FUI9:FUR9"/>
    <mergeCell ref="FUS9:FVB9"/>
    <mergeCell ref="FVC9:FVL9"/>
    <mergeCell ref="FVM9:FVV9"/>
    <mergeCell ref="FRG9:FRP9"/>
    <mergeCell ref="FRQ9:FRZ9"/>
    <mergeCell ref="FSA9:FSJ9"/>
    <mergeCell ref="FSK9:FST9"/>
    <mergeCell ref="FSU9:FTD9"/>
    <mergeCell ref="FTE9:FTN9"/>
    <mergeCell ref="FOY9:FPH9"/>
    <mergeCell ref="FPI9:FPR9"/>
    <mergeCell ref="FPS9:FQB9"/>
    <mergeCell ref="FQC9:FQL9"/>
    <mergeCell ref="FQM9:FQV9"/>
    <mergeCell ref="FQW9:FRF9"/>
    <mergeCell ref="GAM9:GAV9"/>
    <mergeCell ref="GAW9:GBF9"/>
    <mergeCell ref="GBG9:GBP9"/>
    <mergeCell ref="GBQ9:GBZ9"/>
    <mergeCell ref="GCA9:GCJ9"/>
    <mergeCell ref="GCK9:GCT9"/>
    <mergeCell ref="FYE9:FYN9"/>
    <mergeCell ref="FYO9:FYX9"/>
    <mergeCell ref="FYY9:FZH9"/>
    <mergeCell ref="FZI9:FZR9"/>
    <mergeCell ref="FZS9:GAB9"/>
    <mergeCell ref="GAC9:GAL9"/>
    <mergeCell ref="FVW9:FWF9"/>
    <mergeCell ref="FWG9:FWP9"/>
    <mergeCell ref="FWQ9:FWZ9"/>
    <mergeCell ref="FXA9:FXJ9"/>
    <mergeCell ref="FXK9:FXT9"/>
    <mergeCell ref="FXU9:FYD9"/>
    <mergeCell ref="GHK9:GHT9"/>
    <mergeCell ref="GHU9:GID9"/>
    <mergeCell ref="GIE9:GIN9"/>
    <mergeCell ref="GIO9:GIX9"/>
    <mergeCell ref="GIY9:GJH9"/>
    <mergeCell ref="GJI9:GJR9"/>
    <mergeCell ref="GFC9:GFL9"/>
    <mergeCell ref="GFM9:GFV9"/>
    <mergeCell ref="GFW9:GGF9"/>
    <mergeCell ref="GGG9:GGP9"/>
    <mergeCell ref="GGQ9:GGZ9"/>
    <mergeCell ref="GHA9:GHJ9"/>
    <mergeCell ref="GCU9:GDD9"/>
    <mergeCell ref="GDE9:GDN9"/>
    <mergeCell ref="GDO9:GDX9"/>
    <mergeCell ref="GDY9:GEH9"/>
    <mergeCell ref="GEI9:GER9"/>
    <mergeCell ref="GES9:GFB9"/>
    <mergeCell ref="GOI9:GOR9"/>
    <mergeCell ref="GOS9:GPB9"/>
    <mergeCell ref="GPC9:GPL9"/>
    <mergeCell ref="GPM9:GPV9"/>
    <mergeCell ref="GPW9:GQF9"/>
    <mergeCell ref="GQG9:GQP9"/>
    <mergeCell ref="GMA9:GMJ9"/>
    <mergeCell ref="GMK9:GMT9"/>
    <mergeCell ref="GMU9:GND9"/>
    <mergeCell ref="GNE9:GNN9"/>
    <mergeCell ref="GNO9:GNX9"/>
    <mergeCell ref="GNY9:GOH9"/>
    <mergeCell ref="GJS9:GKB9"/>
    <mergeCell ref="GKC9:GKL9"/>
    <mergeCell ref="GKM9:GKV9"/>
    <mergeCell ref="GKW9:GLF9"/>
    <mergeCell ref="GLG9:GLP9"/>
    <mergeCell ref="GLQ9:GLZ9"/>
    <mergeCell ref="GVG9:GVP9"/>
    <mergeCell ref="GVQ9:GVZ9"/>
    <mergeCell ref="GWA9:GWJ9"/>
    <mergeCell ref="GWK9:GWT9"/>
    <mergeCell ref="GWU9:GXD9"/>
    <mergeCell ref="GXE9:GXN9"/>
    <mergeCell ref="GSY9:GTH9"/>
    <mergeCell ref="GTI9:GTR9"/>
    <mergeCell ref="GTS9:GUB9"/>
    <mergeCell ref="GUC9:GUL9"/>
    <mergeCell ref="GUM9:GUV9"/>
    <mergeCell ref="GUW9:GVF9"/>
    <mergeCell ref="GQQ9:GQZ9"/>
    <mergeCell ref="GRA9:GRJ9"/>
    <mergeCell ref="GRK9:GRT9"/>
    <mergeCell ref="GRU9:GSD9"/>
    <mergeCell ref="GSE9:GSN9"/>
    <mergeCell ref="GSO9:GSX9"/>
    <mergeCell ref="HCE9:HCN9"/>
    <mergeCell ref="HCO9:HCX9"/>
    <mergeCell ref="HCY9:HDH9"/>
    <mergeCell ref="HDI9:HDR9"/>
    <mergeCell ref="HDS9:HEB9"/>
    <mergeCell ref="HEC9:HEL9"/>
    <mergeCell ref="GZW9:HAF9"/>
    <mergeCell ref="HAG9:HAP9"/>
    <mergeCell ref="HAQ9:HAZ9"/>
    <mergeCell ref="HBA9:HBJ9"/>
    <mergeCell ref="HBK9:HBT9"/>
    <mergeCell ref="HBU9:HCD9"/>
    <mergeCell ref="GXO9:GXX9"/>
    <mergeCell ref="GXY9:GYH9"/>
    <mergeCell ref="GYI9:GYR9"/>
    <mergeCell ref="GYS9:GZB9"/>
    <mergeCell ref="GZC9:GZL9"/>
    <mergeCell ref="GZM9:GZV9"/>
    <mergeCell ref="HJC9:HJL9"/>
    <mergeCell ref="HJM9:HJV9"/>
    <mergeCell ref="HJW9:HKF9"/>
    <mergeCell ref="HKG9:HKP9"/>
    <mergeCell ref="HKQ9:HKZ9"/>
    <mergeCell ref="HLA9:HLJ9"/>
    <mergeCell ref="HGU9:HHD9"/>
    <mergeCell ref="HHE9:HHN9"/>
    <mergeCell ref="HHO9:HHX9"/>
    <mergeCell ref="HHY9:HIH9"/>
    <mergeCell ref="HII9:HIR9"/>
    <mergeCell ref="HIS9:HJB9"/>
    <mergeCell ref="HEM9:HEV9"/>
    <mergeCell ref="HEW9:HFF9"/>
    <mergeCell ref="HFG9:HFP9"/>
    <mergeCell ref="HFQ9:HFZ9"/>
    <mergeCell ref="HGA9:HGJ9"/>
    <mergeCell ref="HGK9:HGT9"/>
    <mergeCell ref="HQA9:HQJ9"/>
    <mergeCell ref="HQK9:HQT9"/>
    <mergeCell ref="HQU9:HRD9"/>
    <mergeCell ref="HRE9:HRN9"/>
    <mergeCell ref="HRO9:HRX9"/>
    <mergeCell ref="HRY9:HSH9"/>
    <mergeCell ref="HNS9:HOB9"/>
    <mergeCell ref="HOC9:HOL9"/>
    <mergeCell ref="HOM9:HOV9"/>
    <mergeCell ref="HOW9:HPF9"/>
    <mergeCell ref="HPG9:HPP9"/>
    <mergeCell ref="HPQ9:HPZ9"/>
    <mergeCell ref="HLK9:HLT9"/>
    <mergeCell ref="HLU9:HMD9"/>
    <mergeCell ref="HME9:HMN9"/>
    <mergeCell ref="HMO9:HMX9"/>
    <mergeCell ref="HMY9:HNH9"/>
    <mergeCell ref="HNI9:HNR9"/>
    <mergeCell ref="HWY9:HXH9"/>
    <mergeCell ref="HXI9:HXR9"/>
    <mergeCell ref="HXS9:HYB9"/>
    <mergeCell ref="HYC9:HYL9"/>
    <mergeCell ref="HYM9:HYV9"/>
    <mergeCell ref="HYW9:HZF9"/>
    <mergeCell ref="HUQ9:HUZ9"/>
    <mergeCell ref="HVA9:HVJ9"/>
    <mergeCell ref="HVK9:HVT9"/>
    <mergeCell ref="HVU9:HWD9"/>
    <mergeCell ref="HWE9:HWN9"/>
    <mergeCell ref="HWO9:HWX9"/>
    <mergeCell ref="HSI9:HSR9"/>
    <mergeCell ref="HSS9:HTB9"/>
    <mergeCell ref="HTC9:HTL9"/>
    <mergeCell ref="HTM9:HTV9"/>
    <mergeCell ref="HTW9:HUF9"/>
    <mergeCell ref="HUG9:HUP9"/>
    <mergeCell ref="IDW9:IEF9"/>
    <mergeCell ref="IEG9:IEP9"/>
    <mergeCell ref="IEQ9:IEZ9"/>
    <mergeCell ref="IFA9:IFJ9"/>
    <mergeCell ref="IFK9:IFT9"/>
    <mergeCell ref="IFU9:IGD9"/>
    <mergeCell ref="IBO9:IBX9"/>
    <mergeCell ref="IBY9:ICH9"/>
    <mergeCell ref="ICI9:ICR9"/>
    <mergeCell ref="ICS9:IDB9"/>
    <mergeCell ref="IDC9:IDL9"/>
    <mergeCell ref="IDM9:IDV9"/>
    <mergeCell ref="HZG9:HZP9"/>
    <mergeCell ref="HZQ9:HZZ9"/>
    <mergeCell ref="IAA9:IAJ9"/>
    <mergeCell ref="IAK9:IAT9"/>
    <mergeCell ref="IAU9:IBD9"/>
    <mergeCell ref="IBE9:IBN9"/>
    <mergeCell ref="IKU9:ILD9"/>
    <mergeCell ref="ILE9:ILN9"/>
    <mergeCell ref="ILO9:ILX9"/>
    <mergeCell ref="ILY9:IMH9"/>
    <mergeCell ref="IMI9:IMR9"/>
    <mergeCell ref="IMS9:INB9"/>
    <mergeCell ref="IIM9:IIV9"/>
    <mergeCell ref="IIW9:IJF9"/>
    <mergeCell ref="IJG9:IJP9"/>
    <mergeCell ref="IJQ9:IJZ9"/>
    <mergeCell ref="IKA9:IKJ9"/>
    <mergeCell ref="IKK9:IKT9"/>
    <mergeCell ref="IGE9:IGN9"/>
    <mergeCell ref="IGO9:IGX9"/>
    <mergeCell ref="IGY9:IHH9"/>
    <mergeCell ref="IHI9:IHR9"/>
    <mergeCell ref="IHS9:IIB9"/>
    <mergeCell ref="IIC9:IIL9"/>
    <mergeCell ref="IRS9:ISB9"/>
    <mergeCell ref="ISC9:ISL9"/>
    <mergeCell ref="ISM9:ISV9"/>
    <mergeCell ref="ISW9:ITF9"/>
    <mergeCell ref="ITG9:ITP9"/>
    <mergeCell ref="ITQ9:ITZ9"/>
    <mergeCell ref="IPK9:IPT9"/>
    <mergeCell ref="IPU9:IQD9"/>
    <mergeCell ref="IQE9:IQN9"/>
    <mergeCell ref="IQO9:IQX9"/>
    <mergeCell ref="IQY9:IRH9"/>
    <mergeCell ref="IRI9:IRR9"/>
    <mergeCell ref="INC9:INL9"/>
    <mergeCell ref="INM9:INV9"/>
    <mergeCell ref="INW9:IOF9"/>
    <mergeCell ref="IOG9:IOP9"/>
    <mergeCell ref="IOQ9:IOZ9"/>
    <mergeCell ref="IPA9:IPJ9"/>
    <mergeCell ref="IYQ9:IYZ9"/>
    <mergeCell ref="IZA9:IZJ9"/>
    <mergeCell ref="IZK9:IZT9"/>
    <mergeCell ref="IZU9:JAD9"/>
    <mergeCell ref="JAE9:JAN9"/>
    <mergeCell ref="JAO9:JAX9"/>
    <mergeCell ref="IWI9:IWR9"/>
    <mergeCell ref="IWS9:IXB9"/>
    <mergeCell ref="IXC9:IXL9"/>
    <mergeCell ref="IXM9:IXV9"/>
    <mergeCell ref="IXW9:IYF9"/>
    <mergeCell ref="IYG9:IYP9"/>
    <mergeCell ref="IUA9:IUJ9"/>
    <mergeCell ref="IUK9:IUT9"/>
    <mergeCell ref="IUU9:IVD9"/>
    <mergeCell ref="IVE9:IVN9"/>
    <mergeCell ref="IVO9:IVX9"/>
    <mergeCell ref="IVY9:IWH9"/>
    <mergeCell ref="JFO9:JFX9"/>
    <mergeCell ref="JFY9:JGH9"/>
    <mergeCell ref="JGI9:JGR9"/>
    <mergeCell ref="JGS9:JHB9"/>
    <mergeCell ref="JHC9:JHL9"/>
    <mergeCell ref="JHM9:JHV9"/>
    <mergeCell ref="JDG9:JDP9"/>
    <mergeCell ref="JDQ9:JDZ9"/>
    <mergeCell ref="JEA9:JEJ9"/>
    <mergeCell ref="JEK9:JET9"/>
    <mergeCell ref="JEU9:JFD9"/>
    <mergeCell ref="JFE9:JFN9"/>
    <mergeCell ref="JAY9:JBH9"/>
    <mergeCell ref="JBI9:JBR9"/>
    <mergeCell ref="JBS9:JCB9"/>
    <mergeCell ref="JCC9:JCL9"/>
    <mergeCell ref="JCM9:JCV9"/>
    <mergeCell ref="JCW9:JDF9"/>
    <mergeCell ref="JMM9:JMV9"/>
    <mergeCell ref="JMW9:JNF9"/>
    <mergeCell ref="JNG9:JNP9"/>
    <mergeCell ref="JNQ9:JNZ9"/>
    <mergeCell ref="JOA9:JOJ9"/>
    <mergeCell ref="JOK9:JOT9"/>
    <mergeCell ref="JKE9:JKN9"/>
    <mergeCell ref="JKO9:JKX9"/>
    <mergeCell ref="JKY9:JLH9"/>
    <mergeCell ref="JLI9:JLR9"/>
    <mergeCell ref="JLS9:JMB9"/>
    <mergeCell ref="JMC9:JML9"/>
    <mergeCell ref="JHW9:JIF9"/>
    <mergeCell ref="JIG9:JIP9"/>
    <mergeCell ref="JIQ9:JIZ9"/>
    <mergeCell ref="JJA9:JJJ9"/>
    <mergeCell ref="JJK9:JJT9"/>
    <mergeCell ref="JJU9:JKD9"/>
    <mergeCell ref="JTK9:JTT9"/>
    <mergeCell ref="JTU9:JUD9"/>
    <mergeCell ref="JUE9:JUN9"/>
    <mergeCell ref="JUO9:JUX9"/>
    <mergeCell ref="JUY9:JVH9"/>
    <mergeCell ref="JVI9:JVR9"/>
    <mergeCell ref="JRC9:JRL9"/>
    <mergeCell ref="JRM9:JRV9"/>
    <mergeCell ref="JRW9:JSF9"/>
    <mergeCell ref="JSG9:JSP9"/>
    <mergeCell ref="JSQ9:JSZ9"/>
    <mergeCell ref="JTA9:JTJ9"/>
    <mergeCell ref="JOU9:JPD9"/>
    <mergeCell ref="JPE9:JPN9"/>
    <mergeCell ref="JPO9:JPX9"/>
    <mergeCell ref="JPY9:JQH9"/>
    <mergeCell ref="JQI9:JQR9"/>
    <mergeCell ref="JQS9:JRB9"/>
    <mergeCell ref="KAI9:KAR9"/>
    <mergeCell ref="KAS9:KBB9"/>
    <mergeCell ref="KBC9:KBL9"/>
    <mergeCell ref="KBM9:KBV9"/>
    <mergeCell ref="KBW9:KCF9"/>
    <mergeCell ref="KCG9:KCP9"/>
    <mergeCell ref="JYA9:JYJ9"/>
    <mergeCell ref="JYK9:JYT9"/>
    <mergeCell ref="JYU9:JZD9"/>
    <mergeCell ref="JZE9:JZN9"/>
    <mergeCell ref="JZO9:JZX9"/>
    <mergeCell ref="JZY9:KAH9"/>
    <mergeCell ref="JVS9:JWB9"/>
    <mergeCell ref="JWC9:JWL9"/>
    <mergeCell ref="JWM9:JWV9"/>
    <mergeCell ref="JWW9:JXF9"/>
    <mergeCell ref="JXG9:JXP9"/>
    <mergeCell ref="JXQ9:JXZ9"/>
    <mergeCell ref="KHG9:KHP9"/>
    <mergeCell ref="KHQ9:KHZ9"/>
    <mergeCell ref="KIA9:KIJ9"/>
    <mergeCell ref="KIK9:KIT9"/>
    <mergeCell ref="KIU9:KJD9"/>
    <mergeCell ref="KJE9:KJN9"/>
    <mergeCell ref="KEY9:KFH9"/>
    <mergeCell ref="KFI9:KFR9"/>
    <mergeCell ref="KFS9:KGB9"/>
    <mergeCell ref="KGC9:KGL9"/>
    <mergeCell ref="KGM9:KGV9"/>
    <mergeCell ref="KGW9:KHF9"/>
    <mergeCell ref="KCQ9:KCZ9"/>
    <mergeCell ref="KDA9:KDJ9"/>
    <mergeCell ref="KDK9:KDT9"/>
    <mergeCell ref="KDU9:KED9"/>
    <mergeCell ref="KEE9:KEN9"/>
    <mergeCell ref="KEO9:KEX9"/>
    <mergeCell ref="KOE9:KON9"/>
    <mergeCell ref="KOO9:KOX9"/>
    <mergeCell ref="KOY9:KPH9"/>
    <mergeCell ref="KPI9:KPR9"/>
    <mergeCell ref="KPS9:KQB9"/>
    <mergeCell ref="KQC9:KQL9"/>
    <mergeCell ref="KLW9:KMF9"/>
    <mergeCell ref="KMG9:KMP9"/>
    <mergeCell ref="KMQ9:KMZ9"/>
    <mergeCell ref="KNA9:KNJ9"/>
    <mergeCell ref="KNK9:KNT9"/>
    <mergeCell ref="KNU9:KOD9"/>
    <mergeCell ref="KJO9:KJX9"/>
    <mergeCell ref="KJY9:KKH9"/>
    <mergeCell ref="KKI9:KKR9"/>
    <mergeCell ref="KKS9:KLB9"/>
    <mergeCell ref="KLC9:KLL9"/>
    <mergeCell ref="KLM9:KLV9"/>
    <mergeCell ref="KVC9:KVL9"/>
    <mergeCell ref="KVM9:KVV9"/>
    <mergeCell ref="KVW9:KWF9"/>
    <mergeCell ref="KWG9:KWP9"/>
    <mergeCell ref="KWQ9:KWZ9"/>
    <mergeCell ref="KXA9:KXJ9"/>
    <mergeCell ref="KSU9:KTD9"/>
    <mergeCell ref="KTE9:KTN9"/>
    <mergeCell ref="KTO9:KTX9"/>
    <mergeCell ref="KTY9:KUH9"/>
    <mergeCell ref="KUI9:KUR9"/>
    <mergeCell ref="KUS9:KVB9"/>
    <mergeCell ref="KQM9:KQV9"/>
    <mergeCell ref="KQW9:KRF9"/>
    <mergeCell ref="KRG9:KRP9"/>
    <mergeCell ref="KRQ9:KRZ9"/>
    <mergeCell ref="KSA9:KSJ9"/>
    <mergeCell ref="KSK9:KST9"/>
    <mergeCell ref="LCA9:LCJ9"/>
    <mergeCell ref="LCK9:LCT9"/>
    <mergeCell ref="LCU9:LDD9"/>
    <mergeCell ref="LDE9:LDN9"/>
    <mergeCell ref="LDO9:LDX9"/>
    <mergeCell ref="LDY9:LEH9"/>
    <mergeCell ref="KZS9:LAB9"/>
    <mergeCell ref="LAC9:LAL9"/>
    <mergeCell ref="LAM9:LAV9"/>
    <mergeCell ref="LAW9:LBF9"/>
    <mergeCell ref="LBG9:LBP9"/>
    <mergeCell ref="LBQ9:LBZ9"/>
    <mergeCell ref="KXK9:KXT9"/>
    <mergeCell ref="KXU9:KYD9"/>
    <mergeCell ref="KYE9:KYN9"/>
    <mergeCell ref="KYO9:KYX9"/>
    <mergeCell ref="KYY9:KZH9"/>
    <mergeCell ref="KZI9:KZR9"/>
    <mergeCell ref="LIY9:LJH9"/>
    <mergeCell ref="LJI9:LJR9"/>
    <mergeCell ref="LJS9:LKB9"/>
    <mergeCell ref="LKC9:LKL9"/>
    <mergeCell ref="LKM9:LKV9"/>
    <mergeCell ref="LKW9:LLF9"/>
    <mergeCell ref="LGQ9:LGZ9"/>
    <mergeCell ref="LHA9:LHJ9"/>
    <mergeCell ref="LHK9:LHT9"/>
    <mergeCell ref="LHU9:LID9"/>
    <mergeCell ref="LIE9:LIN9"/>
    <mergeCell ref="LIO9:LIX9"/>
    <mergeCell ref="LEI9:LER9"/>
    <mergeCell ref="LES9:LFB9"/>
    <mergeCell ref="LFC9:LFL9"/>
    <mergeCell ref="LFM9:LFV9"/>
    <mergeCell ref="LFW9:LGF9"/>
    <mergeCell ref="LGG9:LGP9"/>
    <mergeCell ref="LPW9:LQF9"/>
    <mergeCell ref="LQG9:LQP9"/>
    <mergeCell ref="LQQ9:LQZ9"/>
    <mergeCell ref="LRA9:LRJ9"/>
    <mergeCell ref="LRK9:LRT9"/>
    <mergeCell ref="LRU9:LSD9"/>
    <mergeCell ref="LNO9:LNX9"/>
    <mergeCell ref="LNY9:LOH9"/>
    <mergeCell ref="LOI9:LOR9"/>
    <mergeCell ref="LOS9:LPB9"/>
    <mergeCell ref="LPC9:LPL9"/>
    <mergeCell ref="LPM9:LPV9"/>
    <mergeCell ref="LLG9:LLP9"/>
    <mergeCell ref="LLQ9:LLZ9"/>
    <mergeCell ref="LMA9:LMJ9"/>
    <mergeCell ref="LMK9:LMT9"/>
    <mergeCell ref="LMU9:LND9"/>
    <mergeCell ref="LNE9:LNN9"/>
    <mergeCell ref="LWU9:LXD9"/>
    <mergeCell ref="LXE9:LXN9"/>
    <mergeCell ref="LXO9:LXX9"/>
    <mergeCell ref="LXY9:LYH9"/>
    <mergeCell ref="LYI9:LYR9"/>
    <mergeCell ref="LYS9:LZB9"/>
    <mergeCell ref="LUM9:LUV9"/>
    <mergeCell ref="LUW9:LVF9"/>
    <mergeCell ref="LVG9:LVP9"/>
    <mergeCell ref="LVQ9:LVZ9"/>
    <mergeCell ref="LWA9:LWJ9"/>
    <mergeCell ref="LWK9:LWT9"/>
    <mergeCell ref="LSE9:LSN9"/>
    <mergeCell ref="LSO9:LSX9"/>
    <mergeCell ref="LSY9:LTH9"/>
    <mergeCell ref="LTI9:LTR9"/>
    <mergeCell ref="LTS9:LUB9"/>
    <mergeCell ref="LUC9:LUL9"/>
    <mergeCell ref="MDS9:MEB9"/>
    <mergeCell ref="MEC9:MEL9"/>
    <mergeCell ref="MEM9:MEV9"/>
    <mergeCell ref="MEW9:MFF9"/>
    <mergeCell ref="MFG9:MFP9"/>
    <mergeCell ref="MFQ9:MFZ9"/>
    <mergeCell ref="MBK9:MBT9"/>
    <mergeCell ref="MBU9:MCD9"/>
    <mergeCell ref="MCE9:MCN9"/>
    <mergeCell ref="MCO9:MCX9"/>
    <mergeCell ref="MCY9:MDH9"/>
    <mergeCell ref="MDI9:MDR9"/>
    <mergeCell ref="LZC9:LZL9"/>
    <mergeCell ref="LZM9:LZV9"/>
    <mergeCell ref="LZW9:MAF9"/>
    <mergeCell ref="MAG9:MAP9"/>
    <mergeCell ref="MAQ9:MAZ9"/>
    <mergeCell ref="MBA9:MBJ9"/>
    <mergeCell ref="MKQ9:MKZ9"/>
    <mergeCell ref="MLA9:MLJ9"/>
    <mergeCell ref="MLK9:MLT9"/>
    <mergeCell ref="MLU9:MMD9"/>
    <mergeCell ref="MME9:MMN9"/>
    <mergeCell ref="MMO9:MMX9"/>
    <mergeCell ref="MII9:MIR9"/>
    <mergeCell ref="MIS9:MJB9"/>
    <mergeCell ref="MJC9:MJL9"/>
    <mergeCell ref="MJM9:MJV9"/>
    <mergeCell ref="MJW9:MKF9"/>
    <mergeCell ref="MKG9:MKP9"/>
    <mergeCell ref="MGA9:MGJ9"/>
    <mergeCell ref="MGK9:MGT9"/>
    <mergeCell ref="MGU9:MHD9"/>
    <mergeCell ref="MHE9:MHN9"/>
    <mergeCell ref="MHO9:MHX9"/>
    <mergeCell ref="MHY9:MIH9"/>
    <mergeCell ref="MRO9:MRX9"/>
    <mergeCell ref="MRY9:MSH9"/>
    <mergeCell ref="MSI9:MSR9"/>
    <mergeCell ref="MSS9:MTB9"/>
    <mergeCell ref="MTC9:MTL9"/>
    <mergeCell ref="MTM9:MTV9"/>
    <mergeCell ref="MPG9:MPP9"/>
    <mergeCell ref="MPQ9:MPZ9"/>
    <mergeCell ref="MQA9:MQJ9"/>
    <mergeCell ref="MQK9:MQT9"/>
    <mergeCell ref="MQU9:MRD9"/>
    <mergeCell ref="MRE9:MRN9"/>
    <mergeCell ref="MMY9:MNH9"/>
    <mergeCell ref="MNI9:MNR9"/>
    <mergeCell ref="MNS9:MOB9"/>
    <mergeCell ref="MOC9:MOL9"/>
    <mergeCell ref="MOM9:MOV9"/>
    <mergeCell ref="MOW9:MPF9"/>
    <mergeCell ref="MYM9:MYV9"/>
    <mergeCell ref="MYW9:MZF9"/>
    <mergeCell ref="MZG9:MZP9"/>
    <mergeCell ref="MZQ9:MZZ9"/>
    <mergeCell ref="NAA9:NAJ9"/>
    <mergeCell ref="NAK9:NAT9"/>
    <mergeCell ref="MWE9:MWN9"/>
    <mergeCell ref="MWO9:MWX9"/>
    <mergeCell ref="MWY9:MXH9"/>
    <mergeCell ref="MXI9:MXR9"/>
    <mergeCell ref="MXS9:MYB9"/>
    <mergeCell ref="MYC9:MYL9"/>
    <mergeCell ref="MTW9:MUF9"/>
    <mergeCell ref="MUG9:MUP9"/>
    <mergeCell ref="MUQ9:MUZ9"/>
    <mergeCell ref="MVA9:MVJ9"/>
    <mergeCell ref="MVK9:MVT9"/>
    <mergeCell ref="MVU9:MWD9"/>
    <mergeCell ref="NFK9:NFT9"/>
    <mergeCell ref="NFU9:NGD9"/>
    <mergeCell ref="NGE9:NGN9"/>
    <mergeCell ref="NGO9:NGX9"/>
    <mergeCell ref="NGY9:NHH9"/>
    <mergeCell ref="NHI9:NHR9"/>
    <mergeCell ref="NDC9:NDL9"/>
    <mergeCell ref="NDM9:NDV9"/>
    <mergeCell ref="NDW9:NEF9"/>
    <mergeCell ref="NEG9:NEP9"/>
    <mergeCell ref="NEQ9:NEZ9"/>
    <mergeCell ref="NFA9:NFJ9"/>
    <mergeCell ref="NAU9:NBD9"/>
    <mergeCell ref="NBE9:NBN9"/>
    <mergeCell ref="NBO9:NBX9"/>
    <mergeCell ref="NBY9:NCH9"/>
    <mergeCell ref="NCI9:NCR9"/>
    <mergeCell ref="NCS9:NDB9"/>
    <mergeCell ref="NMI9:NMR9"/>
    <mergeCell ref="NMS9:NNB9"/>
    <mergeCell ref="NNC9:NNL9"/>
    <mergeCell ref="NNM9:NNV9"/>
    <mergeCell ref="NNW9:NOF9"/>
    <mergeCell ref="NOG9:NOP9"/>
    <mergeCell ref="NKA9:NKJ9"/>
    <mergeCell ref="NKK9:NKT9"/>
    <mergeCell ref="NKU9:NLD9"/>
    <mergeCell ref="NLE9:NLN9"/>
    <mergeCell ref="NLO9:NLX9"/>
    <mergeCell ref="NLY9:NMH9"/>
    <mergeCell ref="NHS9:NIB9"/>
    <mergeCell ref="NIC9:NIL9"/>
    <mergeCell ref="NIM9:NIV9"/>
    <mergeCell ref="NIW9:NJF9"/>
    <mergeCell ref="NJG9:NJP9"/>
    <mergeCell ref="NJQ9:NJZ9"/>
    <mergeCell ref="NTG9:NTP9"/>
    <mergeCell ref="NTQ9:NTZ9"/>
    <mergeCell ref="NUA9:NUJ9"/>
    <mergeCell ref="NUK9:NUT9"/>
    <mergeCell ref="NUU9:NVD9"/>
    <mergeCell ref="NVE9:NVN9"/>
    <mergeCell ref="NQY9:NRH9"/>
    <mergeCell ref="NRI9:NRR9"/>
    <mergeCell ref="NRS9:NSB9"/>
    <mergeCell ref="NSC9:NSL9"/>
    <mergeCell ref="NSM9:NSV9"/>
    <mergeCell ref="NSW9:NTF9"/>
    <mergeCell ref="NOQ9:NOZ9"/>
    <mergeCell ref="NPA9:NPJ9"/>
    <mergeCell ref="NPK9:NPT9"/>
    <mergeCell ref="NPU9:NQD9"/>
    <mergeCell ref="NQE9:NQN9"/>
    <mergeCell ref="NQO9:NQX9"/>
    <mergeCell ref="OAE9:OAN9"/>
    <mergeCell ref="OAO9:OAX9"/>
    <mergeCell ref="OAY9:OBH9"/>
    <mergeCell ref="OBI9:OBR9"/>
    <mergeCell ref="OBS9:OCB9"/>
    <mergeCell ref="OCC9:OCL9"/>
    <mergeCell ref="NXW9:NYF9"/>
    <mergeCell ref="NYG9:NYP9"/>
    <mergeCell ref="NYQ9:NYZ9"/>
    <mergeCell ref="NZA9:NZJ9"/>
    <mergeCell ref="NZK9:NZT9"/>
    <mergeCell ref="NZU9:OAD9"/>
    <mergeCell ref="NVO9:NVX9"/>
    <mergeCell ref="NVY9:NWH9"/>
    <mergeCell ref="NWI9:NWR9"/>
    <mergeCell ref="NWS9:NXB9"/>
    <mergeCell ref="NXC9:NXL9"/>
    <mergeCell ref="NXM9:NXV9"/>
    <mergeCell ref="OHC9:OHL9"/>
    <mergeCell ref="OHM9:OHV9"/>
    <mergeCell ref="OHW9:OIF9"/>
    <mergeCell ref="OIG9:OIP9"/>
    <mergeCell ref="OIQ9:OIZ9"/>
    <mergeCell ref="OJA9:OJJ9"/>
    <mergeCell ref="OEU9:OFD9"/>
    <mergeCell ref="OFE9:OFN9"/>
    <mergeCell ref="OFO9:OFX9"/>
    <mergeCell ref="OFY9:OGH9"/>
    <mergeCell ref="OGI9:OGR9"/>
    <mergeCell ref="OGS9:OHB9"/>
    <mergeCell ref="OCM9:OCV9"/>
    <mergeCell ref="OCW9:ODF9"/>
    <mergeCell ref="ODG9:ODP9"/>
    <mergeCell ref="ODQ9:ODZ9"/>
    <mergeCell ref="OEA9:OEJ9"/>
    <mergeCell ref="OEK9:OET9"/>
    <mergeCell ref="OOA9:OOJ9"/>
    <mergeCell ref="OOK9:OOT9"/>
    <mergeCell ref="OOU9:OPD9"/>
    <mergeCell ref="OPE9:OPN9"/>
    <mergeCell ref="OPO9:OPX9"/>
    <mergeCell ref="OPY9:OQH9"/>
    <mergeCell ref="OLS9:OMB9"/>
    <mergeCell ref="OMC9:OML9"/>
    <mergeCell ref="OMM9:OMV9"/>
    <mergeCell ref="OMW9:ONF9"/>
    <mergeCell ref="ONG9:ONP9"/>
    <mergeCell ref="ONQ9:ONZ9"/>
    <mergeCell ref="OJK9:OJT9"/>
    <mergeCell ref="OJU9:OKD9"/>
    <mergeCell ref="OKE9:OKN9"/>
    <mergeCell ref="OKO9:OKX9"/>
    <mergeCell ref="OKY9:OLH9"/>
    <mergeCell ref="OLI9:OLR9"/>
    <mergeCell ref="OUY9:OVH9"/>
    <mergeCell ref="OVI9:OVR9"/>
    <mergeCell ref="OVS9:OWB9"/>
    <mergeCell ref="OWC9:OWL9"/>
    <mergeCell ref="OWM9:OWV9"/>
    <mergeCell ref="OWW9:OXF9"/>
    <mergeCell ref="OSQ9:OSZ9"/>
    <mergeCell ref="OTA9:OTJ9"/>
    <mergeCell ref="OTK9:OTT9"/>
    <mergeCell ref="OTU9:OUD9"/>
    <mergeCell ref="OUE9:OUN9"/>
    <mergeCell ref="OUO9:OUX9"/>
    <mergeCell ref="OQI9:OQR9"/>
    <mergeCell ref="OQS9:ORB9"/>
    <mergeCell ref="ORC9:ORL9"/>
    <mergeCell ref="ORM9:ORV9"/>
    <mergeCell ref="ORW9:OSF9"/>
    <mergeCell ref="OSG9:OSP9"/>
    <mergeCell ref="PBW9:PCF9"/>
    <mergeCell ref="PCG9:PCP9"/>
    <mergeCell ref="PCQ9:PCZ9"/>
    <mergeCell ref="PDA9:PDJ9"/>
    <mergeCell ref="PDK9:PDT9"/>
    <mergeCell ref="PDU9:PED9"/>
    <mergeCell ref="OZO9:OZX9"/>
    <mergeCell ref="OZY9:PAH9"/>
    <mergeCell ref="PAI9:PAR9"/>
    <mergeCell ref="PAS9:PBB9"/>
    <mergeCell ref="PBC9:PBL9"/>
    <mergeCell ref="PBM9:PBV9"/>
    <mergeCell ref="OXG9:OXP9"/>
    <mergeCell ref="OXQ9:OXZ9"/>
    <mergeCell ref="OYA9:OYJ9"/>
    <mergeCell ref="OYK9:OYT9"/>
    <mergeCell ref="OYU9:OZD9"/>
    <mergeCell ref="OZE9:OZN9"/>
    <mergeCell ref="PIU9:PJD9"/>
    <mergeCell ref="PJE9:PJN9"/>
    <mergeCell ref="PJO9:PJX9"/>
    <mergeCell ref="PJY9:PKH9"/>
    <mergeCell ref="PKI9:PKR9"/>
    <mergeCell ref="PKS9:PLB9"/>
    <mergeCell ref="PGM9:PGV9"/>
    <mergeCell ref="PGW9:PHF9"/>
    <mergeCell ref="PHG9:PHP9"/>
    <mergeCell ref="PHQ9:PHZ9"/>
    <mergeCell ref="PIA9:PIJ9"/>
    <mergeCell ref="PIK9:PIT9"/>
    <mergeCell ref="PEE9:PEN9"/>
    <mergeCell ref="PEO9:PEX9"/>
    <mergeCell ref="PEY9:PFH9"/>
    <mergeCell ref="PFI9:PFR9"/>
    <mergeCell ref="PFS9:PGB9"/>
    <mergeCell ref="PGC9:PGL9"/>
    <mergeCell ref="PPS9:PQB9"/>
    <mergeCell ref="PQC9:PQL9"/>
    <mergeCell ref="PQM9:PQV9"/>
    <mergeCell ref="PQW9:PRF9"/>
    <mergeCell ref="PRG9:PRP9"/>
    <mergeCell ref="PRQ9:PRZ9"/>
    <mergeCell ref="PNK9:PNT9"/>
    <mergeCell ref="PNU9:POD9"/>
    <mergeCell ref="POE9:PON9"/>
    <mergeCell ref="POO9:POX9"/>
    <mergeCell ref="POY9:PPH9"/>
    <mergeCell ref="PPI9:PPR9"/>
    <mergeCell ref="PLC9:PLL9"/>
    <mergeCell ref="PLM9:PLV9"/>
    <mergeCell ref="PLW9:PMF9"/>
    <mergeCell ref="PMG9:PMP9"/>
    <mergeCell ref="PMQ9:PMZ9"/>
    <mergeCell ref="PNA9:PNJ9"/>
    <mergeCell ref="PWQ9:PWZ9"/>
    <mergeCell ref="PXA9:PXJ9"/>
    <mergeCell ref="PXK9:PXT9"/>
    <mergeCell ref="PXU9:PYD9"/>
    <mergeCell ref="PYE9:PYN9"/>
    <mergeCell ref="PYO9:PYX9"/>
    <mergeCell ref="PUI9:PUR9"/>
    <mergeCell ref="PUS9:PVB9"/>
    <mergeCell ref="PVC9:PVL9"/>
    <mergeCell ref="PVM9:PVV9"/>
    <mergeCell ref="PVW9:PWF9"/>
    <mergeCell ref="PWG9:PWP9"/>
    <mergeCell ref="PSA9:PSJ9"/>
    <mergeCell ref="PSK9:PST9"/>
    <mergeCell ref="PSU9:PTD9"/>
    <mergeCell ref="PTE9:PTN9"/>
    <mergeCell ref="PTO9:PTX9"/>
    <mergeCell ref="PTY9:PUH9"/>
    <mergeCell ref="QDO9:QDX9"/>
    <mergeCell ref="QDY9:QEH9"/>
    <mergeCell ref="QEI9:QER9"/>
    <mergeCell ref="QES9:QFB9"/>
    <mergeCell ref="QFC9:QFL9"/>
    <mergeCell ref="QFM9:QFV9"/>
    <mergeCell ref="QBG9:QBP9"/>
    <mergeCell ref="QBQ9:QBZ9"/>
    <mergeCell ref="QCA9:QCJ9"/>
    <mergeCell ref="QCK9:QCT9"/>
    <mergeCell ref="QCU9:QDD9"/>
    <mergeCell ref="QDE9:QDN9"/>
    <mergeCell ref="PYY9:PZH9"/>
    <mergeCell ref="PZI9:PZR9"/>
    <mergeCell ref="PZS9:QAB9"/>
    <mergeCell ref="QAC9:QAL9"/>
    <mergeCell ref="QAM9:QAV9"/>
    <mergeCell ref="QAW9:QBF9"/>
    <mergeCell ref="QKM9:QKV9"/>
    <mergeCell ref="QKW9:QLF9"/>
    <mergeCell ref="QLG9:QLP9"/>
    <mergeCell ref="QLQ9:QLZ9"/>
    <mergeCell ref="QMA9:QMJ9"/>
    <mergeCell ref="QMK9:QMT9"/>
    <mergeCell ref="QIE9:QIN9"/>
    <mergeCell ref="QIO9:QIX9"/>
    <mergeCell ref="QIY9:QJH9"/>
    <mergeCell ref="QJI9:QJR9"/>
    <mergeCell ref="QJS9:QKB9"/>
    <mergeCell ref="QKC9:QKL9"/>
    <mergeCell ref="QFW9:QGF9"/>
    <mergeCell ref="QGG9:QGP9"/>
    <mergeCell ref="QGQ9:QGZ9"/>
    <mergeCell ref="QHA9:QHJ9"/>
    <mergeCell ref="QHK9:QHT9"/>
    <mergeCell ref="QHU9:QID9"/>
    <mergeCell ref="QRK9:QRT9"/>
    <mergeCell ref="QRU9:QSD9"/>
    <mergeCell ref="QSE9:QSN9"/>
    <mergeCell ref="QSO9:QSX9"/>
    <mergeCell ref="QSY9:QTH9"/>
    <mergeCell ref="QTI9:QTR9"/>
    <mergeCell ref="QPC9:QPL9"/>
    <mergeCell ref="QPM9:QPV9"/>
    <mergeCell ref="QPW9:QQF9"/>
    <mergeCell ref="QQG9:QQP9"/>
    <mergeCell ref="QQQ9:QQZ9"/>
    <mergeCell ref="QRA9:QRJ9"/>
    <mergeCell ref="QMU9:QND9"/>
    <mergeCell ref="QNE9:QNN9"/>
    <mergeCell ref="QNO9:QNX9"/>
    <mergeCell ref="QNY9:QOH9"/>
    <mergeCell ref="QOI9:QOR9"/>
    <mergeCell ref="QOS9:QPB9"/>
    <mergeCell ref="QYI9:QYR9"/>
    <mergeCell ref="QYS9:QZB9"/>
    <mergeCell ref="QZC9:QZL9"/>
    <mergeCell ref="QZM9:QZV9"/>
    <mergeCell ref="QZW9:RAF9"/>
    <mergeCell ref="RAG9:RAP9"/>
    <mergeCell ref="QWA9:QWJ9"/>
    <mergeCell ref="QWK9:QWT9"/>
    <mergeCell ref="QWU9:QXD9"/>
    <mergeCell ref="QXE9:QXN9"/>
    <mergeCell ref="QXO9:QXX9"/>
    <mergeCell ref="QXY9:QYH9"/>
    <mergeCell ref="QTS9:QUB9"/>
    <mergeCell ref="QUC9:QUL9"/>
    <mergeCell ref="QUM9:QUV9"/>
    <mergeCell ref="QUW9:QVF9"/>
    <mergeCell ref="QVG9:QVP9"/>
    <mergeCell ref="QVQ9:QVZ9"/>
    <mergeCell ref="RFG9:RFP9"/>
    <mergeCell ref="RFQ9:RFZ9"/>
    <mergeCell ref="RGA9:RGJ9"/>
    <mergeCell ref="RGK9:RGT9"/>
    <mergeCell ref="RGU9:RHD9"/>
    <mergeCell ref="RHE9:RHN9"/>
    <mergeCell ref="RCY9:RDH9"/>
    <mergeCell ref="RDI9:RDR9"/>
    <mergeCell ref="RDS9:REB9"/>
    <mergeCell ref="REC9:REL9"/>
    <mergeCell ref="REM9:REV9"/>
    <mergeCell ref="REW9:RFF9"/>
    <mergeCell ref="RAQ9:RAZ9"/>
    <mergeCell ref="RBA9:RBJ9"/>
    <mergeCell ref="RBK9:RBT9"/>
    <mergeCell ref="RBU9:RCD9"/>
    <mergeCell ref="RCE9:RCN9"/>
    <mergeCell ref="RCO9:RCX9"/>
    <mergeCell ref="RME9:RMN9"/>
    <mergeCell ref="RMO9:RMX9"/>
    <mergeCell ref="RMY9:RNH9"/>
    <mergeCell ref="RNI9:RNR9"/>
    <mergeCell ref="RNS9:ROB9"/>
    <mergeCell ref="ROC9:ROL9"/>
    <mergeCell ref="RJW9:RKF9"/>
    <mergeCell ref="RKG9:RKP9"/>
    <mergeCell ref="RKQ9:RKZ9"/>
    <mergeCell ref="RLA9:RLJ9"/>
    <mergeCell ref="RLK9:RLT9"/>
    <mergeCell ref="RLU9:RMD9"/>
    <mergeCell ref="RHO9:RHX9"/>
    <mergeCell ref="RHY9:RIH9"/>
    <mergeCell ref="RII9:RIR9"/>
    <mergeCell ref="RIS9:RJB9"/>
    <mergeCell ref="RJC9:RJL9"/>
    <mergeCell ref="RJM9:RJV9"/>
    <mergeCell ref="RTC9:RTL9"/>
    <mergeCell ref="RTM9:RTV9"/>
    <mergeCell ref="RTW9:RUF9"/>
    <mergeCell ref="RUG9:RUP9"/>
    <mergeCell ref="RUQ9:RUZ9"/>
    <mergeCell ref="RVA9:RVJ9"/>
    <mergeCell ref="RQU9:RRD9"/>
    <mergeCell ref="RRE9:RRN9"/>
    <mergeCell ref="RRO9:RRX9"/>
    <mergeCell ref="RRY9:RSH9"/>
    <mergeCell ref="RSI9:RSR9"/>
    <mergeCell ref="RSS9:RTB9"/>
    <mergeCell ref="ROM9:ROV9"/>
    <mergeCell ref="ROW9:RPF9"/>
    <mergeCell ref="RPG9:RPP9"/>
    <mergeCell ref="RPQ9:RPZ9"/>
    <mergeCell ref="RQA9:RQJ9"/>
    <mergeCell ref="RQK9:RQT9"/>
    <mergeCell ref="SAA9:SAJ9"/>
    <mergeCell ref="SAK9:SAT9"/>
    <mergeCell ref="SAU9:SBD9"/>
    <mergeCell ref="SBE9:SBN9"/>
    <mergeCell ref="SBO9:SBX9"/>
    <mergeCell ref="SBY9:SCH9"/>
    <mergeCell ref="RXS9:RYB9"/>
    <mergeCell ref="RYC9:RYL9"/>
    <mergeCell ref="RYM9:RYV9"/>
    <mergeCell ref="RYW9:RZF9"/>
    <mergeCell ref="RZG9:RZP9"/>
    <mergeCell ref="RZQ9:RZZ9"/>
    <mergeCell ref="RVK9:RVT9"/>
    <mergeCell ref="RVU9:RWD9"/>
    <mergeCell ref="RWE9:RWN9"/>
    <mergeCell ref="RWO9:RWX9"/>
    <mergeCell ref="RWY9:RXH9"/>
    <mergeCell ref="RXI9:RXR9"/>
    <mergeCell ref="SGY9:SHH9"/>
    <mergeCell ref="SHI9:SHR9"/>
    <mergeCell ref="SHS9:SIB9"/>
    <mergeCell ref="SIC9:SIL9"/>
    <mergeCell ref="SIM9:SIV9"/>
    <mergeCell ref="SIW9:SJF9"/>
    <mergeCell ref="SEQ9:SEZ9"/>
    <mergeCell ref="SFA9:SFJ9"/>
    <mergeCell ref="SFK9:SFT9"/>
    <mergeCell ref="SFU9:SGD9"/>
    <mergeCell ref="SGE9:SGN9"/>
    <mergeCell ref="SGO9:SGX9"/>
    <mergeCell ref="SCI9:SCR9"/>
    <mergeCell ref="SCS9:SDB9"/>
    <mergeCell ref="SDC9:SDL9"/>
    <mergeCell ref="SDM9:SDV9"/>
    <mergeCell ref="SDW9:SEF9"/>
    <mergeCell ref="SEG9:SEP9"/>
    <mergeCell ref="SNW9:SOF9"/>
    <mergeCell ref="SOG9:SOP9"/>
    <mergeCell ref="SOQ9:SOZ9"/>
    <mergeCell ref="SPA9:SPJ9"/>
    <mergeCell ref="SPK9:SPT9"/>
    <mergeCell ref="SPU9:SQD9"/>
    <mergeCell ref="SLO9:SLX9"/>
    <mergeCell ref="SLY9:SMH9"/>
    <mergeCell ref="SMI9:SMR9"/>
    <mergeCell ref="SMS9:SNB9"/>
    <mergeCell ref="SNC9:SNL9"/>
    <mergeCell ref="SNM9:SNV9"/>
    <mergeCell ref="SJG9:SJP9"/>
    <mergeCell ref="SJQ9:SJZ9"/>
    <mergeCell ref="SKA9:SKJ9"/>
    <mergeCell ref="SKK9:SKT9"/>
    <mergeCell ref="SKU9:SLD9"/>
    <mergeCell ref="SLE9:SLN9"/>
    <mergeCell ref="SUU9:SVD9"/>
    <mergeCell ref="SVE9:SVN9"/>
    <mergeCell ref="SVO9:SVX9"/>
    <mergeCell ref="SVY9:SWH9"/>
    <mergeCell ref="SWI9:SWR9"/>
    <mergeCell ref="SWS9:SXB9"/>
    <mergeCell ref="SSM9:SSV9"/>
    <mergeCell ref="SSW9:STF9"/>
    <mergeCell ref="STG9:STP9"/>
    <mergeCell ref="STQ9:STZ9"/>
    <mergeCell ref="SUA9:SUJ9"/>
    <mergeCell ref="SUK9:SUT9"/>
    <mergeCell ref="SQE9:SQN9"/>
    <mergeCell ref="SQO9:SQX9"/>
    <mergeCell ref="SQY9:SRH9"/>
    <mergeCell ref="SRI9:SRR9"/>
    <mergeCell ref="SRS9:SSB9"/>
    <mergeCell ref="SSC9:SSL9"/>
    <mergeCell ref="TBS9:TCB9"/>
    <mergeCell ref="TCC9:TCL9"/>
    <mergeCell ref="TCM9:TCV9"/>
    <mergeCell ref="TCW9:TDF9"/>
    <mergeCell ref="TDG9:TDP9"/>
    <mergeCell ref="TDQ9:TDZ9"/>
    <mergeCell ref="SZK9:SZT9"/>
    <mergeCell ref="SZU9:TAD9"/>
    <mergeCell ref="TAE9:TAN9"/>
    <mergeCell ref="TAO9:TAX9"/>
    <mergeCell ref="TAY9:TBH9"/>
    <mergeCell ref="TBI9:TBR9"/>
    <mergeCell ref="SXC9:SXL9"/>
    <mergeCell ref="SXM9:SXV9"/>
    <mergeCell ref="SXW9:SYF9"/>
    <mergeCell ref="SYG9:SYP9"/>
    <mergeCell ref="SYQ9:SYZ9"/>
    <mergeCell ref="SZA9:SZJ9"/>
    <mergeCell ref="TIQ9:TIZ9"/>
    <mergeCell ref="TJA9:TJJ9"/>
    <mergeCell ref="TJK9:TJT9"/>
    <mergeCell ref="TJU9:TKD9"/>
    <mergeCell ref="TKE9:TKN9"/>
    <mergeCell ref="TKO9:TKX9"/>
    <mergeCell ref="TGI9:TGR9"/>
    <mergeCell ref="TGS9:THB9"/>
    <mergeCell ref="THC9:THL9"/>
    <mergeCell ref="THM9:THV9"/>
    <mergeCell ref="THW9:TIF9"/>
    <mergeCell ref="TIG9:TIP9"/>
    <mergeCell ref="TEA9:TEJ9"/>
    <mergeCell ref="TEK9:TET9"/>
    <mergeCell ref="TEU9:TFD9"/>
    <mergeCell ref="TFE9:TFN9"/>
    <mergeCell ref="TFO9:TFX9"/>
    <mergeCell ref="TFY9:TGH9"/>
    <mergeCell ref="TPO9:TPX9"/>
    <mergeCell ref="TPY9:TQH9"/>
    <mergeCell ref="TQI9:TQR9"/>
    <mergeCell ref="TQS9:TRB9"/>
    <mergeCell ref="TRC9:TRL9"/>
    <mergeCell ref="TRM9:TRV9"/>
    <mergeCell ref="TNG9:TNP9"/>
    <mergeCell ref="TNQ9:TNZ9"/>
    <mergeCell ref="TOA9:TOJ9"/>
    <mergeCell ref="TOK9:TOT9"/>
    <mergeCell ref="TOU9:TPD9"/>
    <mergeCell ref="TPE9:TPN9"/>
    <mergeCell ref="TKY9:TLH9"/>
    <mergeCell ref="TLI9:TLR9"/>
    <mergeCell ref="TLS9:TMB9"/>
    <mergeCell ref="TMC9:TML9"/>
    <mergeCell ref="TMM9:TMV9"/>
    <mergeCell ref="TMW9:TNF9"/>
    <mergeCell ref="TWM9:TWV9"/>
    <mergeCell ref="TWW9:TXF9"/>
    <mergeCell ref="TXG9:TXP9"/>
    <mergeCell ref="TXQ9:TXZ9"/>
    <mergeCell ref="TYA9:TYJ9"/>
    <mergeCell ref="TYK9:TYT9"/>
    <mergeCell ref="TUE9:TUN9"/>
    <mergeCell ref="TUO9:TUX9"/>
    <mergeCell ref="TUY9:TVH9"/>
    <mergeCell ref="TVI9:TVR9"/>
    <mergeCell ref="TVS9:TWB9"/>
    <mergeCell ref="TWC9:TWL9"/>
    <mergeCell ref="TRW9:TSF9"/>
    <mergeCell ref="TSG9:TSP9"/>
    <mergeCell ref="TSQ9:TSZ9"/>
    <mergeCell ref="TTA9:TTJ9"/>
    <mergeCell ref="TTK9:TTT9"/>
    <mergeCell ref="TTU9:TUD9"/>
    <mergeCell ref="UDK9:UDT9"/>
    <mergeCell ref="UDU9:UED9"/>
    <mergeCell ref="UEE9:UEN9"/>
    <mergeCell ref="UEO9:UEX9"/>
    <mergeCell ref="UEY9:UFH9"/>
    <mergeCell ref="UFI9:UFR9"/>
    <mergeCell ref="UBC9:UBL9"/>
    <mergeCell ref="UBM9:UBV9"/>
    <mergeCell ref="UBW9:UCF9"/>
    <mergeCell ref="UCG9:UCP9"/>
    <mergeCell ref="UCQ9:UCZ9"/>
    <mergeCell ref="UDA9:UDJ9"/>
    <mergeCell ref="TYU9:TZD9"/>
    <mergeCell ref="TZE9:TZN9"/>
    <mergeCell ref="TZO9:TZX9"/>
    <mergeCell ref="TZY9:UAH9"/>
    <mergeCell ref="UAI9:UAR9"/>
    <mergeCell ref="UAS9:UBB9"/>
    <mergeCell ref="UKI9:UKR9"/>
    <mergeCell ref="UKS9:ULB9"/>
    <mergeCell ref="ULC9:ULL9"/>
    <mergeCell ref="ULM9:ULV9"/>
    <mergeCell ref="ULW9:UMF9"/>
    <mergeCell ref="UMG9:UMP9"/>
    <mergeCell ref="UIA9:UIJ9"/>
    <mergeCell ref="UIK9:UIT9"/>
    <mergeCell ref="UIU9:UJD9"/>
    <mergeCell ref="UJE9:UJN9"/>
    <mergeCell ref="UJO9:UJX9"/>
    <mergeCell ref="UJY9:UKH9"/>
    <mergeCell ref="UFS9:UGB9"/>
    <mergeCell ref="UGC9:UGL9"/>
    <mergeCell ref="UGM9:UGV9"/>
    <mergeCell ref="UGW9:UHF9"/>
    <mergeCell ref="UHG9:UHP9"/>
    <mergeCell ref="UHQ9:UHZ9"/>
    <mergeCell ref="URG9:URP9"/>
    <mergeCell ref="URQ9:URZ9"/>
    <mergeCell ref="USA9:USJ9"/>
    <mergeCell ref="USK9:UST9"/>
    <mergeCell ref="USU9:UTD9"/>
    <mergeCell ref="UTE9:UTN9"/>
    <mergeCell ref="UOY9:UPH9"/>
    <mergeCell ref="UPI9:UPR9"/>
    <mergeCell ref="UPS9:UQB9"/>
    <mergeCell ref="UQC9:UQL9"/>
    <mergeCell ref="UQM9:UQV9"/>
    <mergeCell ref="UQW9:URF9"/>
    <mergeCell ref="UMQ9:UMZ9"/>
    <mergeCell ref="UNA9:UNJ9"/>
    <mergeCell ref="UNK9:UNT9"/>
    <mergeCell ref="UNU9:UOD9"/>
    <mergeCell ref="UOE9:UON9"/>
    <mergeCell ref="UOO9:UOX9"/>
    <mergeCell ref="UYE9:UYN9"/>
    <mergeCell ref="UYO9:UYX9"/>
    <mergeCell ref="UYY9:UZH9"/>
    <mergeCell ref="UZI9:UZR9"/>
    <mergeCell ref="UZS9:VAB9"/>
    <mergeCell ref="VAC9:VAL9"/>
    <mergeCell ref="UVW9:UWF9"/>
    <mergeCell ref="UWG9:UWP9"/>
    <mergeCell ref="UWQ9:UWZ9"/>
    <mergeCell ref="UXA9:UXJ9"/>
    <mergeCell ref="UXK9:UXT9"/>
    <mergeCell ref="UXU9:UYD9"/>
    <mergeCell ref="UTO9:UTX9"/>
    <mergeCell ref="UTY9:UUH9"/>
    <mergeCell ref="UUI9:UUR9"/>
    <mergeCell ref="UUS9:UVB9"/>
    <mergeCell ref="UVC9:UVL9"/>
    <mergeCell ref="UVM9:UVV9"/>
    <mergeCell ref="VFC9:VFL9"/>
    <mergeCell ref="VFM9:VFV9"/>
    <mergeCell ref="VFW9:VGF9"/>
    <mergeCell ref="VGG9:VGP9"/>
    <mergeCell ref="VGQ9:VGZ9"/>
    <mergeCell ref="VHA9:VHJ9"/>
    <mergeCell ref="VCU9:VDD9"/>
    <mergeCell ref="VDE9:VDN9"/>
    <mergeCell ref="VDO9:VDX9"/>
    <mergeCell ref="VDY9:VEH9"/>
    <mergeCell ref="VEI9:VER9"/>
    <mergeCell ref="VES9:VFB9"/>
    <mergeCell ref="VAM9:VAV9"/>
    <mergeCell ref="VAW9:VBF9"/>
    <mergeCell ref="VBG9:VBP9"/>
    <mergeCell ref="VBQ9:VBZ9"/>
    <mergeCell ref="VCA9:VCJ9"/>
    <mergeCell ref="VCK9:VCT9"/>
    <mergeCell ref="VMA9:VMJ9"/>
    <mergeCell ref="VMK9:VMT9"/>
    <mergeCell ref="VMU9:VND9"/>
    <mergeCell ref="VNE9:VNN9"/>
    <mergeCell ref="VNO9:VNX9"/>
    <mergeCell ref="VNY9:VOH9"/>
    <mergeCell ref="VJS9:VKB9"/>
    <mergeCell ref="VKC9:VKL9"/>
    <mergeCell ref="VKM9:VKV9"/>
    <mergeCell ref="VKW9:VLF9"/>
    <mergeCell ref="VLG9:VLP9"/>
    <mergeCell ref="VLQ9:VLZ9"/>
    <mergeCell ref="VHK9:VHT9"/>
    <mergeCell ref="VHU9:VID9"/>
    <mergeCell ref="VIE9:VIN9"/>
    <mergeCell ref="VIO9:VIX9"/>
    <mergeCell ref="VIY9:VJH9"/>
    <mergeCell ref="VJI9:VJR9"/>
    <mergeCell ref="VSY9:VTH9"/>
    <mergeCell ref="VTI9:VTR9"/>
    <mergeCell ref="VTS9:VUB9"/>
    <mergeCell ref="VUC9:VUL9"/>
    <mergeCell ref="VUM9:VUV9"/>
    <mergeCell ref="VUW9:VVF9"/>
    <mergeCell ref="VQQ9:VQZ9"/>
    <mergeCell ref="VRA9:VRJ9"/>
    <mergeCell ref="VRK9:VRT9"/>
    <mergeCell ref="VRU9:VSD9"/>
    <mergeCell ref="VSE9:VSN9"/>
    <mergeCell ref="VSO9:VSX9"/>
    <mergeCell ref="VOI9:VOR9"/>
    <mergeCell ref="VOS9:VPB9"/>
    <mergeCell ref="VPC9:VPL9"/>
    <mergeCell ref="VPM9:VPV9"/>
    <mergeCell ref="VPW9:VQF9"/>
    <mergeCell ref="VQG9:VQP9"/>
    <mergeCell ref="VZW9:WAF9"/>
    <mergeCell ref="WAG9:WAP9"/>
    <mergeCell ref="WAQ9:WAZ9"/>
    <mergeCell ref="WBA9:WBJ9"/>
    <mergeCell ref="WBK9:WBT9"/>
    <mergeCell ref="WBU9:WCD9"/>
    <mergeCell ref="VXO9:VXX9"/>
    <mergeCell ref="VXY9:VYH9"/>
    <mergeCell ref="VYI9:VYR9"/>
    <mergeCell ref="VYS9:VZB9"/>
    <mergeCell ref="VZC9:VZL9"/>
    <mergeCell ref="VZM9:VZV9"/>
    <mergeCell ref="VVG9:VVP9"/>
    <mergeCell ref="VVQ9:VVZ9"/>
    <mergeCell ref="VWA9:VWJ9"/>
    <mergeCell ref="VWK9:VWT9"/>
    <mergeCell ref="VWU9:VXD9"/>
    <mergeCell ref="VXE9:VXN9"/>
    <mergeCell ref="WGU9:WHD9"/>
    <mergeCell ref="WHE9:WHN9"/>
    <mergeCell ref="WHO9:WHX9"/>
    <mergeCell ref="WHY9:WIH9"/>
    <mergeCell ref="WII9:WIR9"/>
    <mergeCell ref="WIS9:WJB9"/>
    <mergeCell ref="WEM9:WEV9"/>
    <mergeCell ref="WEW9:WFF9"/>
    <mergeCell ref="WFG9:WFP9"/>
    <mergeCell ref="WFQ9:WFZ9"/>
    <mergeCell ref="WGA9:WGJ9"/>
    <mergeCell ref="WGK9:WGT9"/>
    <mergeCell ref="WCE9:WCN9"/>
    <mergeCell ref="WCO9:WCX9"/>
    <mergeCell ref="WCY9:WDH9"/>
    <mergeCell ref="WDI9:WDR9"/>
    <mergeCell ref="WDS9:WEB9"/>
    <mergeCell ref="WEC9:WEL9"/>
    <mergeCell ref="WNS9:WOB9"/>
    <mergeCell ref="WOC9:WOL9"/>
    <mergeCell ref="WOM9:WOV9"/>
    <mergeCell ref="WOW9:WPF9"/>
    <mergeCell ref="WPG9:WPP9"/>
    <mergeCell ref="WPQ9:WPZ9"/>
    <mergeCell ref="WLK9:WLT9"/>
    <mergeCell ref="WLU9:WMD9"/>
    <mergeCell ref="WME9:WMN9"/>
    <mergeCell ref="WMO9:WMX9"/>
    <mergeCell ref="WMY9:WNH9"/>
    <mergeCell ref="WNI9:WNR9"/>
    <mergeCell ref="WJC9:WJL9"/>
    <mergeCell ref="WJM9:WJV9"/>
    <mergeCell ref="WJW9:WKF9"/>
    <mergeCell ref="WKG9:WKP9"/>
    <mergeCell ref="WKQ9:WKZ9"/>
    <mergeCell ref="WLA9:WLJ9"/>
    <mergeCell ref="WUQ9:WUZ9"/>
    <mergeCell ref="WVA9:WVJ9"/>
    <mergeCell ref="WVK9:WVT9"/>
    <mergeCell ref="WVU9:WWD9"/>
    <mergeCell ref="WWE9:WWN9"/>
    <mergeCell ref="WWO9:WWX9"/>
    <mergeCell ref="WSI9:WSR9"/>
    <mergeCell ref="WSS9:WTB9"/>
    <mergeCell ref="WTC9:WTL9"/>
    <mergeCell ref="WTM9:WTV9"/>
    <mergeCell ref="WTW9:WUF9"/>
    <mergeCell ref="WUG9:WUP9"/>
    <mergeCell ref="WQA9:WQJ9"/>
    <mergeCell ref="WQK9:WQT9"/>
    <mergeCell ref="WQU9:WRD9"/>
    <mergeCell ref="WRE9:WRN9"/>
    <mergeCell ref="WRO9:WRX9"/>
    <mergeCell ref="WRY9:WSH9"/>
    <mergeCell ref="XDW9:XEF9"/>
    <mergeCell ref="XEG9:XEP9"/>
    <mergeCell ref="XEQ9:XEZ9"/>
    <mergeCell ref="XFA9:XFD9"/>
    <mergeCell ref="XBO9:XBX9"/>
    <mergeCell ref="XBY9:XCH9"/>
    <mergeCell ref="XCI9:XCR9"/>
    <mergeCell ref="XCS9:XDB9"/>
    <mergeCell ref="XDC9:XDL9"/>
    <mergeCell ref="XDM9:XDV9"/>
    <mergeCell ref="WZG9:WZP9"/>
    <mergeCell ref="WZQ9:WZZ9"/>
    <mergeCell ref="XAA9:XAJ9"/>
    <mergeCell ref="XAK9:XAT9"/>
    <mergeCell ref="XAU9:XBD9"/>
    <mergeCell ref="XBE9:XBN9"/>
    <mergeCell ref="WWY9:WXH9"/>
    <mergeCell ref="WXI9:WXR9"/>
    <mergeCell ref="WXS9:WYB9"/>
    <mergeCell ref="WYC9:WYL9"/>
    <mergeCell ref="WYM9:WYV9"/>
    <mergeCell ref="WYW9:WZF9"/>
  </mergeCells>
  <hyperlinks>
    <hyperlink ref="A9" location="TableOfContents!A1" display="Go to Table of Contents" xr:uid="{52AE12AC-283F-4D9C-B711-102358471E36}"/>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23"/>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T_h008</f>
        <v>Table N.8 Number of active participant plans by primary disability group at 31 March 2023</v>
      </c>
      <c r="B1" s="201"/>
      <c r="C1" s="201"/>
      <c r="D1" s="201"/>
      <c r="E1" s="201"/>
      <c r="F1" s="201"/>
      <c r="G1" s="201"/>
      <c r="H1" s="201"/>
      <c r="I1" s="201"/>
      <c r="J1" s="201"/>
    </row>
    <row r="2" spans="1:10" ht="16.5" thickBot="1" x14ac:dyDescent="0.25">
      <c r="A2" s="118" t="s">
        <v>44</v>
      </c>
      <c r="B2" s="25" t="s">
        <v>35</v>
      </c>
      <c r="C2" s="14" t="s">
        <v>36</v>
      </c>
      <c r="D2" s="14" t="s">
        <v>37</v>
      </c>
      <c r="E2" s="14" t="s">
        <v>38</v>
      </c>
      <c r="F2" s="14" t="s">
        <v>39</v>
      </c>
      <c r="G2" s="14" t="s">
        <v>40</v>
      </c>
      <c r="H2" s="14" t="s">
        <v>41</v>
      </c>
      <c r="I2" s="172" t="s">
        <v>42</v>
      </c>
      <c r="J2" s="14" t="s">
        <v>43</v>
      </c>
    </row>
    <row r="3" spans="1:10" ht="15.75" x14ac:dyDescent="0.2">
      <c r="A3" s="128" t="s">
        <v>386</v>
      </c>
      <c r="B3" s="19">
        <v>60666</v>
      </c>
      <c r="C3" s="124">
        <v>51827</v>
      </c>
      <c r="D3" s="124">
        <v>46291</v>
      </c>
      <c r="E3" s="124">
        <v>18848</v>
      </c>
      <c r="F3" s="124">
        <v>20659</v>
      </c>
      <c r="G3" s="124">
        <v>4309</v>
      </c>
      <c r="H3" s="124">
        <v>3511</v>
      </c>
      <c r="I3" s="173">
        <v>1253</v>
      </c>
      <c r="J3" s="174">
        <v>207385</v>
      </c>
    </row>
    <row r="4" spans="1:10" ht="15.75" x14ac:dyDescent="0.2">
      <c r="A4" s="130" t="s">
        <v>387</v>
      </c>
      <c r="B4" s="19">
        <v>31380</v>
      </c>
      <c r="C4" s="124">
        <v>26808</v>
      </c>
      <c r="D4" s="124">
        <v>18565</v>
      </c>
      <c r="E4" s="124">
        <v>8915</v>
      </c>
      <c r="F4" s="124">
        <v>8529</v>
      </c>
      <c r="G4" s="124">
        <v>2951</v>
      </c>
      <c r="H4" s="124">
        <v>1502</v>
      </c>
      <c r="I4" s="173">
        <v>1068</v>
      </c>
      <c r="J4" s="174">
        <v>99734</v>
      </c>
    </row>
    <row r="5" spans="1:10" ht="15.75" x14ac:dyDescent="0.2">
      <c r="A5" s="130" t="s">
        <v>388</v>
      </c>
      <c r="B5" s="19">
        <v>18035</v>
      </c>
      <c r="C5" s="124">
        <v>19493</v>
      </c>
      <c r="D5" s="124">
        <v>11634</v>
      </c>
      <c r="E5" s="124">
        <v>5201</v>
      </c>
      <c r="F5" s="124">
        <v>3682</v>
      </c>
      <c r="G5" s="124">
        <v>1112</v>
      </c>
      <c r="H5" s="124">
        <v>1151</v>
      </c>
      <c r="I5" s="173">
        <v>552</v>
      </c>
      <c r="J5" s="174">
        <v>60864</v>
      </c>
    </row>
    <row r="6" spans="1:10" ht="15.75" x14ac:dyDescent="0.2">
      <c r="A6" s="130" t="s">
        <v>389</v>
      </c>
      <c r="B6" s="19">
        <v>16613</v>
      </c>
      <c r="C6" s="124">
        <v>21358</v>
      </c>
      <c r="D6" s="124">
        <v>14040</v>
      </c>
      <c r="E6" s="124">
        <v>3009</v>
      </c>
      <c r="F6" s="124">
        <v>4138</v>
      </c>
      <c r="G6" s="124">
        <v>1063</v>
      </c>
      <c r="H6" s="124">
        <v>979</v>
      </c>
      <c r="I6" s="173">
        <v>797</v>
      </c>
      <c r="J6" s="174">
        <v>61999</v>
      </c>
    </row>
    <row r="7" spans="1:10" ht="15.75" x14ac:dyDescent="0.2">
      <c r="A7" s="130" t="s">
        <v>390</v>
      </c>
      <c r="B7" s="19">
        <v>8077</v>
      </c>
      <c r="C7" s="124">
        <v>6658</v>
      </c>
      <c r="D7" s="124">
        <v>6070</v>
      </c>
      <c r="E7" s="124">
        <v>2184</v>
      </c>
      <c r="F7" s="124">
        <v>1929</v>
      </c>
      <c r="G7" s="124">
        <v>476</v>
      </c>
      <c r="H7" s="124">
        <v>450</v>
      </c>
      <c r="I7" s="173">
        <v>219</v>
      </c>
      <c r="J7" s="174">
        <v>26063</v>
      </c>
    </row>
    <row r="8" spans="1:10" ht="15.75" x14ac:dyDescent="0.2">
      <c r="A8" s="130" t="s">
        <v>391</v>
      </c>
      <c r="B8" s="19">
        <v>6982</v>
      </c>
      <c r="C8" s="124">
        <v>5373</v>
      </c>
      <c r="D8" s="124">
        <v>4722</v>
      </c>
      <c r="E8" s="124">
        <v>2217</v>
      </c>
      <c r="F8" s="124">
        <v>1716</v>
      </c>
      <c r="G8" s="124">
        <v>484</v>
      </c>
      <c r="H8" s="124">
        <v>405</v>
      </c>
      <c r="I8" s="173">
        <v>219</v>
      </c>
      <c r="J8" s="174">
        <v>22122</v>
      </c>
    </row>
    <row r="9" spans="1:10" ht="15.75" x14ac:dyDescent="0.2">
      <c r="A9" s="130" t="s">
        <v>392</v>
      </c>
      <c r="B9" s="19">
        <v>5783</v>
      </c>
      <c r="C9" s="124">
        <v>4487</v>
      </c>
      <c r="D9" s="124">
        <v>4777</v>
      </c>
      <c r="E9" s="124">
        <v>1821</v>
      </c>
      <c r="F9" s="124">
        <v>1793</v>
      </c>
      <c r="G9" s="124">
        <v>396</v>
      </c>
      <c r="H9" s="124">
        <v>533</v>
      </c>
      <c r="I9" s="173">
        <v>217</v>
      </c>
      <c r="J9" s="174">
        <v>19810</v>
      </c>
    </row>
    <row r="10" spans="1:10" ht="15.75" x14ac:dyDescent="0.2">
      <c r="A10" s="130" t="s">
        <v>393</v>
      </c>
      <c r="B10" s="19">
        <v>5630</v>
      </c>
      <c r="C10" s="124">
        <v>4173</v>
      </c>
      <c r="D10" s="124">
        <v>3766</v>
      </c>
      <c r="E10" s="124">
        <v>1804</v>
      </c>
      <c r="F10" s="124">
        <v>1279</v>
      </c>
      <c r="G10" s="124">
        <v>431</v>
      </c>
      <c r="H10" s="124">
        <v>297</v>
      </c>
      <c r="I10" s="173">
        <v>194</v>
      </c>
      <c r="J10" s="174">
        <v>17575</v>
      </c>
    </row>
    <row r="11" spans="1:10" ht="15.75" x14ac:dyDescent="0.2">
      <c r="A11" s="130" t="s">
        <v>394</v>
      </c>
      <c r="B11" s="19">
        <v>4882</v>
      </c>
      <c r="C11" s="124">
        <v>4555</v>
      </c>
      <c r="D11" s="124">
        <v>3989</v>
      </c>
      <c r="E11" s="124">
        <v>1559</v>
      </c>
      <c r="F11" s="124">
        <v>1763</v>
      </c>
      <c r="G11" s="124">
        <v>462</v>
      </c>
      <c r="H11" s="124">
        <v>231</v>
      </c>
      <c r="I11" s="173">
        <v>308</v>
      </c>
      <c r="J11" s="174">
        <v>17750</v>
      </c>
    </row>
    <row r="12" spans="1:10" ht="15.75" x14ac:dyDescent="0.2">
      <c r="A12" s="130" t="s">
        <v>395</v>
      </c>
      <c r="B12" s="19">
        <v>5150</v>
      </c>
      <c r="C12" s="124">
        <v>2632</v>
      </c>
      <c r="D12" s="124">
        <v>2642</v>
      </c>
      <c r="E12" s="124">
        <v>1279</v>
      </c>
      <c r="F12" s="124">
        <v>1758</v>
      </c>
      <c r="G12" s="124">
        <v>231</v>
      </c>
      <c r="H12" s="124">
        <v>177</v>
      </c>
      <c r="I12" s="173">
        <v>159</v>
      </c>
      <c r="J12" s="174">
        <v>14029</v>
      </c>
    </row>
    <row r="13" spans="1:10" ht="15.75" x14ac:dyDescent="0.2">
      <c r="A13" s="130" t="s">
        <v>396</v>
      </c>
      <c r="B13" s="19">
        <v>3181</v>
      </c>
      <c r="C13" s="124">
        <v>2887</v>
      </c>
      <c r="D13" s="124">
        <v>1810</v>
      </c>
      <c r="E13" s="124">
        <v>872</v>
      </c>
      <c r="F13" s="124">
        <v>812</v>
      </c>
      <c r="G13" s="124">
        <v>207</v>
      </c>
      <c r="H13" s="124">
        <v>179</v>
      </c>
      <c r="I13" s="173">
        <v>66</v>
      </c>
      <c r="J13" s="174">
        <v>10014</v>
      </c>
    </row>
    <row r="14" spans="1:10" ht="15.75" x14ac:dyDescent="0.2">
      <c r="A14" s="130" t="s">
        <v>397</v>
      </c>
      <c r="B14" s="19">
        <v>2764</v>
      </c>
      <c r="C14" s="124">
        <v>3122</v>
      </c>
      <c r="D14" s="124">
        <v>1709</v>
      </c>
      <c r="E14" s="124">
        <v>972</v>
      </c>
      <c r="F14" s="124">
        <v>943</v>
      </c>
      <c r="G14" s="124">
        <v>362</v>
      </c>
      <c r="H14" s="124">
        <v>225</v>
      </c>
      <c r="I14" s="173">
        <v>24</v>
      </c>
      <c r="J14" s="174">
        <v>10121</v>
      </c>
    </row>
    <row r="15" spans="1:10" ht="15.75" x14ac:dyDescent="0.2">
      <c r="A15" s="130" t="s">
        <v>398</v>
      </c>
      <c r="B15" s="19">
        <v>3068</v>
      </c>
      <c r="C15" s="124">
        <v>1952</v>
      </c>
      <c r="D15" s="124">
        <v>1948</v>
      </c>
      <c r="E15" s="124">
        <v>686</v>
      </c>
      <c r="F15" s="124">
        <v>659</v>
      </c>
      <c r="G15" s="124">
        <v>174</v>
      </c>
      <c r="H15" s="124">
        <v>144</v>
      </c>
      <c r="I15" s="173">
        <v>186</v>
      </c>
      <c r="J15" s="174">
        <v>8819</v>
      </c>
    </row>
    <row r="16" spans="1:10" ht="15.75" x14ac:dyDescent="0.2">
      <c r="A16" s="130" t="s">
        <v>399</v>
      </c>
      <c r="B16" s="19">
        <v>1834</v>
      </c>
      <c r="C16" s="124">
        <v>998</v>
      </c>
      <c r="D16" s="124">
        <v>1554</v>
      </c>
      <c r="E16" s="124">
        <v>665</v>
      </c>
      <c r="F16" s="124">
        <v>462</v>
      </c>
      <c r="G16" s="124">
        <v>127</v>
      </c>
      <c r="H16" s="124">
        <v>81</v>
      </c>
      <c r="I16" s="173">
        <v>84</v>
      </c>
      <c r="J16" s="174">
        <v>5806</v>
      </c>
    </row>
    <row r="17" spans="1:10" ht="15.75" x14ac:dyDescent="0.2">
      <c r="A17" s="130" t="s">
        <v>383</v>
      </c>
      <c r="B17" s="19">
        <v>2426</v>
      </c>
      <c r="C17" s="124">
        <v>1696</v>
      </c>
      <c r="D17" s="124">
        <v>1798</v>
      </c>
      <c r="E17" s="124">
        <v>849</v>
      </c>
      <c r="F17" s="124">
        <v>585</v>
      </c>
      <c r="G17" s="124">
        <v>223</v>
      </c>
      <c r="H17" s="124">
        <v>127</v>
      </c>
      <c r="I17" s="173">
        <v>147</v>
      </c>
      <c r="J17" s="174">
        <v>7851</v>
      </c>
    </row>
    <row r="18" spans="1:10" ht="16.5" thickBot="1" x14ac:dyDescent="0.25">
      <c r="A18" s="131" t="s">
        <v>400</v>
      </c>
      <c r="B18" s="19">
        <v>806</v>
      </c>
      <c r="C18" s="124">
        <v>461</v>
      </c>
      <c r="D18" s="124">
        <v>234</v>
      </c>
      <c r="E18" s="124">
        <v>113</v>
      </c>
      <c r="F18" s="124">
        <v>365</v>
      </c>
      <c r="G18" s="124">
        <v>41</v>
      </c>
      <c r="H18" s="124">
        <v>68</v>
      </c>
      <c r="I18" s="173">
        <v>29</v>
      </c>
      <c r="J18" s="174">
        <v>2117</v>
      </c>
    </row>
    <row r="19" spans="1:10" ht="15.75" x14ac:dyDescent="0.2">
      <c r="A19" s="146" t="s">
        <v>380</v>
      </c>
      <c r="B19" s="23">
        <v>177277</v>
      </c>
      <c r="C19" s="126">
        <v>158480</v>
      </c>
      <c r="D19" s="126">
        <v>125549</v>
      </c>
      <c r="E19" s="126">
        <v>50994</v>
      </c>
      <c r="F19" s="126">
        <v>51072</v>
      </c>
      <c r="G19" s="126">
        <v>13049</v>
      </c>
      <c r="H19" s="126">
        <v>10060</v>
      </c>
      <c r="I19" s="181">
        <v>5522</v>
      </c>
      <c r="J19" s="126">
        <v>592059</v>
      </c>
    </row>
    <row r="20" spans="1:10" ht="42.95" customHeight="1" x14ac:dyDescent="0.2">
      <c r="A20" s="201" t="s">
        <v>270</v>
      </c>
      <c r="B20" s="201"/>
      <c r="C20" s="201"/>
      <c r="D20" s="201"/>
      <c r="E20" s="201"/>
      <c r="F20" s="201"/>
      <c r="G20" s="201"/>
      <c r="H20" s="201"/>
      <c r="I20" s="201"/>
      <c r="J20" s="201"/>
    </row>
    <row r="21" spans="1:10" ht="15.75" customHeight="1" x14ac:dyDescent="0.2">
      <c r="A21" s="201" t="s">
        <v>271</v>
      </c>
      <c r="B21" s="201"/>
      <c r="C21" s="201"/>
      <c r="D21" s="201"/>
      <c r="E21" s="201"/>
      <c r="F21" s="201"/>
      <c r="G21" s="201"/>
      <c r="H21" s="201"/>
      <c r="I21" s="201"/>
      <c r="J21" s="201"/>
    </row>
    <row r="22" spans="1:10" s="203" customFormat="1" x14ac:dyDescent="0.2">
      <c r="A22" s="203" t="s">
        <v>242</v>
      </c>
    </row>
    <row r="23" spans="1:10" ht="14.25" hidden="1" customHeight="1" x14ac:dyDescent="0.2"/>
  </sheetData>
  <mergeCells count="4">
    <mergeCell ref="A1:J1"/>
    <mergeCell ref="A20:J20"/>
    <mergeCell ref="A21:J21"/>
    <mergeCell ref="A22:XFD22"/>
  </mergeCells>
  <hyperlinks>
    <hyperlink ref="A22" location="TableOfContents!A1" display="Back to Table of Contents" xr:uid="{D4861051-4C91-47E6-B7AF-C8F4566075CE}"/>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T_h009</f>
        <v>Table N.9 Proportion of active participant plans by primary disability group at 31 March 2023</v>
      </c>
      <c r="B1" s="201"/>
      <c r="C1" s="201"/>
      <c r="D1" s="201"/>
      <c r="E1" s="201"/>
      <c r="F1" s="201"/>
      <c r="G1" s="201"/>
      <c r="H1" s="201"/>
      <c r="I1" s="201"/>
      <c r="J1" s="201"/>
    </row>
    <row r="2" spans="1:10" ht="16.5" thickBot="1" x14ac:dyDescent="0.25">
      <c r="A2" s="118" t="s">
        <v>44</v>
      </c>
      <c r="B2" s="25" t="s">
        <v>35</v>
      </c>
      <c r="C2" s="14" t="s">
        <v>36</v>
      </c>
      <c r="D2" s="14" t="s">
        <v>37</v>
      </c>
      <c r="E2" s="14" t="s">
        <v>38</v>
      </c>
      <c r="F2" s="14" t="s">
        <v>39</v>
      </c>
      <c r="G2" s="14" t="s">
        <v>40</v>
      </c>
      <c r="H2" s="14" t="s">
        <v>41</v>
      </c>
      <c r="I2" s="172" t="s">
        <v>42</v>
      </c>
      <c r="J2" s="14" t="s">
        <v>43</v>
      </c>
    </row>
    <row r="3" spans="1:10" ht="15.75" x14ac:dyDescent="0.2">
      <c r="A3" s="128" t="s">
        <v>386</v>
      </c>
      <c r="B3" s="129">
        <v>0.34221021339485663</v>
      </c>
      <c r="C3" s="40">
        <v>0.32702549217566884</v>
      </c>
      <c r="D3" s="40">
        <v>0.3687086316896192</v>
      </c>
      <c r="E3" s="40">
        <v>0.36961211122877202</v>
      </c>
      <c r="F3" s="40">
        <v>0.40450736215538846</v>
      </c>
      <c r="G3" s="40">
        <v>0.33021687485631085</v>
      </c>
      <c r="H3" s="40">
        <v>0.34900596421471175</v>
      </c>
      <c r="I3" s="41">
        <v>0.22691053965954364</v>
      </c>
      <c r="J3" s="42">
        <v>0.35027759057796604</v>
      </c>
    </row>
    <row r="4" spans="1:10" ht="15.75" x14ac:dyDescent="0.2">
      <c r="A4" s="130" t="s">
        <v>387</v>
      </c>
      <c r="B4" s="129">
        <v>0.1770111181935615</v>
      </c>
      <c r="C4" s="40">
        <v>0.16915699141847551</v>
      </c>
      <c r="D4" s="40">
        <v>0.14787055253327386</v>
      </c>
      <c r="E4" s="40">
        <v>0.17482448915558693</v>
      </c>
      <c r="F4" s="40">
        <v>0.16699953007518797</v>
      </c>
      <c r="G4" s="40">
        <v>0.2261475975170511</v>
      </c>
      <c r="H4" s="40">
        <v>0.14930417495029821</v>
      </c>
      <c r="I4" s="41">
        <v>0.19340818544005794</v>
      </c>
      <c r="J4" s="42">
        <v>0.16845280622370407</v>
      </c>
    </row>
    <row r="5" spans="1:10" ht="15.75" x14ac:dyDescent="0.2">
      <c r="A5" s="130" t="s">
        <v>388</v>
      </c>
      <c r="B5" s="129">
        <v>0.10173344539900833</v>
      </c>
      <c r="C5" s="40">
        <v>0.1229997476022211</v>
      </c>
      <c r="D5" s="40">
        <v>9.2665015253008784E-2</v>
      </c>
      <c r="E5" s="40">
        <v>0.10199239126171707</v>
      </c>
      <c r="F5" s="40">
        <v>7.209429824561403E-2</v>
      </c>
      <c r="G5" s="40">
        <v>8.5217258027435058E-2</v>
      </c>
      <c r="H5" s="40">
        <v>0.11441351888667992</v>
      </c>
      <c r="I5" s="41">
        <v>9.9963781238681632E-2</v>
      </c>
      <c r="J5" s="42">
        <v>0.10280056548418316</v>
      </c>
    </row>
    <row r="6" spans="1:10" ht="15.75" x14ac:dyDescent="0.2">
      <c r="A6" s="130" t="s">
        <v>389</v>
      </c>
      <c r="B6" s="129">
        <v>9.3712100272454968E-2</v>
      </c>
      <c r="C6" s="40">
        <v>0.13476779404341241</v>
      </c>
      <c r="D6" s="40">
        <v>0.11182884770089765</v>
      </c>
      <c r="E6" s="40">
        <v>5.9006941993175667E-2</v>
      </c>
      <c r="F6" s="40">
        <v>8.1022869674185469E-2</v>
      </c>
      <c r="G6" s="40">
        <v>8.1462181010039089E-2</v>
      </c>
      <c r="H6" s="40">
        <v>9.7316103379721672E-2</v>
      </c>
      <c r="I6" s="41">
        <v>0.14433176385367621</v>
      </c>
      <c r="J6" s="42">
        <v>0.10471760415769374</v>
      </c>
    </row>
    <row r="7" spans="1:10" ht="15.75" x14ac:dyDescent="0.2">
      <c r="A7" s="130" t="s">
        <v>390</v>
      </c>
      <c r="B7" s="129">
        <v>4.5561465954410331E-2</v>
      </c>
      <c r="C7" s="40">
        <v>4.2011610297829377E-2</v>
      </c>
      <c r="D7" s="40">
        <v>4.8347657090060454E-2</v>
      </c>
      <c r="E7" s="40">
        <v>4.2828568066831392E-2</v>
      </c>
      <c r="F7" s="40">
        <v>3.7770206766917294E-2</v>
      </c>
      <c r="G7" s="40">
        <v>3.6477891026132268E-2</v>
      </c>
      <c r="H7" s="40">
        <v>4.4731610337972169E-2</v>
      </c>
      <c r="I7" s="41">
        <v>3.9659543643607388E-2</v>
      </c>
      <c r="J7" s="42">
        <v>4.402095061471914E-2</v>
      </c>
    </row>
    <row r="8" spans="1:10" ht="15.75" x14ac:dyDescent="0.2">
      <c r="A8" s="130" t="s">
        <v>391</v>
      </c>
      <c r="B8" s="129">
        <v>3.9384691753583376E-2</v>
      </c>
      <c r="C8" s="40">
        <v>3.3903331650681476E-2</v>
      </c>
      <c r="D8" s="40">
        <v>3.7610813307951477E-2</v>
      </c>
      <c r="E8" s="40">
        <v>4.3475703023885162E-2</v>
      </c>
      <c r="F8" s="40">
        <v>3.3599624060150379E-2</v>
      </c>
      <c r="G8" s="40">
        <v>3.7090964824890799E-2</v>
      </c>
      <c r="H8" s="40">
        <v>4.0258449304174951E-2</v>
      </c>
      <c r="I8" s="41">
        <v>3.9659543643607388E-2</v>
      </c>
      <c r="J8" s="42">
        <v>3.7364519414450251E-2</v>
      </c>
    </row>
    <row r="9" spans="1:10" ht="15.75" x14ac:dyDescent="0.2">
      <c r="A9" s="130" t="s">
        <v>392</v>
      </c>
      <c r="B9" s="129">
        <v>3.2621265025919888E-2</v>
      </c>
      <c r="C9" s="40">
        <v>2.8312720848056538E-2</v>
      </c>
      <c r="D9" s="40">
        <v>3.8048889278289755E-2</v>
      </c>
      <c r="E9" s="40">
        <v>3.5710083539239913E-2</v>
      </c>
      <c r="F9" s="40">
        <v>3.5107299498746865E-2</v>
      </c>
      <c r="G9" s="40">
        <v>3.0347153038547015E-2</v>
      </c>
      <c r="H9" s="40">
        <v>5.298210735586481E-2</v>
      </c>
      <c r="I9" s="41">
        <v>3.9297356030423759E-2</v>
      </c>
      <c r="J9" s="42">
        <v>3.3459503191404907E-2</v>
      </c>
    </row>
    <row r="10" spans="1:10" ht="15.75" x14ac:dyDescent="0.2">
      <c r="A10" s="130" t="s">
        <v>393</v>
      </c>
      <c r="B10" s="129">
        <v>3.175820890470845E-2</v>
      </c>
      <c r="C10" s="40">
        <v>2.6331398283695105E-2</v>
      </c>
      <c r="D10" s="40">
        <v>2.999625644170802E-2</v>
      </c>
      <c r="E10" s="40">
        <v>3.5376710985606151E-2</v>
      </c>
      <c r="F10" s="40">
        <v>2.5043076441102756E-2</v>
      </c>
      <c r="G10" s="40">
        <v>3.3029350908115568E-2</v>
      </c>
      <c r="H10" s="40">
        <v>2.952286282306163E-2</v>
      </c>
      <c r="I10" s="41">
        <v>3.5132198478812021E-2</v>
      </c>
      <c r="J10" s="42">
        <v>2.9684541574403901E-2</v>
      </c>
    </row>
    <row r="11" spans="1:10" ht="15.75" x14ac:dyDescent="0.2">
      <c r="A11" s="130" t="s">
        <v>394</v>
      </c>
      <c r="B11" s="129">
        <v>2.7538823423230312E-2</v>
      </c>
      <c r="C11" s="40">
        <v>2.8741797072185764E-2</v>
      </c>
      <c r="D11" s="40">
        <v>3.1772455375988655E-2</v>
      </c>
      <c r="E11" s="40">
        <v>3.0572224183237243E-2</v>
      </c>
      <c r="F11" s="40">
        <v>3.451989348370927E-2</v>
      </c>
      <c r="G11" s="40">
        <v>3.5405011878304853E-2</v>
      </c>
      <c r="H11" s="40">
        <v>2.2962226640159046E-2</v>
      </c>
      <c r="I11" s="41">
        <v>5.5776892430278883E-2</v>
      </c>
      <c r="J11" s="42">
        <v>2.9980120224504653E-2</v>
      </c>
    </row>
    <row r="12" spans="1:10" ht="15.75" x14ac:dyDescent="0.2">
      <c r="A12" s="130" t="s">
        <v>395</v>
      </c>
      <c r="B12" s="129">
        <v>2.9050581857770607E-2</v>
      </c>
      <c r="C12" s="40">
        <v>1.6607773851590107E-2</v>
      </c>
      <c r="D12" s="40">
        <v>2.1043576611522195E-2</v>
      </c>
      <c r="E12" s="40">
        <v>2.5081382123387064E-2</v>
      </c>
      <c r="F12" s="40">
        <v>3.4421992481203006E-2</v>
      </c>
      <c r="G12" s="40">
        <v>1.7702505939152426E-2</v>
      </c>
      <c r="H12" s="40">
        <v>1.7594433399602386E-2</v>
      </c>
      <c r="I12" s="41">
        <v>2.8793915248098514E-2</v>
      </c>
      <c r="J12" s="42">
        <v>2.3695273612933845E-2</v>
      </c>
    </row>
    <row r="13" spans="1:10" ht="15.75" x14ac:dyDescent="0.2">
      <c r="A13" s="130" t="s">
        <v>396</v>
      </c>
      <c r="B13" s="129">
        <v>1.7943670075644329E-2</v>
      </c>
      <c r="C13" s="40">
        <v>1.8216809692074711E-2</v>
      </c>
      <c r="D13" s="40">
        <v>1.4416681932950481E-2</v>
      </c>
      <c r="E13" s="40">
        <v>1.7100050986390555E-2</v>
      </c>
      <c r="F13" s="40">
        <v>1.5899122807017545E-2</v>
      </c>
      <c r="G13" s="40">
        <v>1.5863284542876849E-2</v>
      </c>
      <c r="H13" s="40">
        <v>1.7793240556660039E-2</v>
      </c>
      <c r="I13" s="41">
        <v>1.1952191235059761E-2</v>
      </c>
      <c r="J13" s="42">
        <v>1.6913854869193778E-2</v>
      </c>
    </row>
    <row r="14" spans="1:10" ht="15.75" x14ac:dyDescent="0.2">
      <c r="A14" s="130" t="s">
        <v>397</v>
      </c>
      <c r="B14" s="129">
        <v>1.559141907861708E-2</v>
      </c>
      <c r="C14" s="40">
        <v>1.9699646643109539E-2</v>
      </c>
      <c r="D14" s="40">
        <v>1.361221515105656E-2</v>
      </c>
      <c r="E14" s="40">
        <v>1.906106600776562E-2</v>
      </c>
      <c r="F14" s="40">
        <v>1.8464129072681704E-2</v>
      </c>
      <c r="G14" s="40">
        <v>2.774158939382328E-2</v>
      </c>
      <c r="H14" s="40">
        <v>2.2365805168986085E-2</v>
      </c>
      <c r="I14" s="41">
        <v>4.346251358203549E-3</v>
      </c>
      <c r="J14" s="42">
        <v>1.7094580100969668E-2</v>
      </c>
    </row>
    <row r="15" spans="1:10" ht="15.75" x14ac:dyDescent="0.2">
      <c r="A15" s="130" t="s">
        <v>398</v>
      </c>
      <c r="B15" s="129">
        <v>1.7306249541677712E-2</v>
      </c>
      <c r="C15" s="40">
        <v>1.2317011610297829E-2</v>
      </c>
      <c r="D15" s="40">
        <v>1.5515854367617423E-2</v>
      </c>
      <c r="E15" s="40">
        <v>1.3452563046632938E-2</v>
      </c>
      <c r="F15" s="40">
        <v>1.2903352130325814E-2</v>
      </c>
      <c r="G15" s="40">
        <v>1.333435512299793E-2</v>
      </c>
      <c r="H15" s="40">
        <v>1.4314115308151094E-2</v>
      </c>
      <c r="I15" s="41">
        <v>3.3683448026077506E-2</v>
      </c>
      <c r="J15" s="42">
        <v>1.4895474944220086E-2</v>
      </c>
    </row>
    <row r="16" spans="1:10" ht="15.75" x14ac:dyDescent="0.2">
      <c r="A16" s="130" t="s">
        <v>399</v>
      </c>
      <c r="B16" s="129">
        <v>1.0345391675175009E-2</v>
      </c>
      <c r="C16" s="40">
        <v>6.2973245835436648E-3</v>
      </c>
      <c r="D16" s="40">
        <v>1.2377637416466877E-2</v>
      </c>
      <c r="E16" s="40">
        <v>1.3040749892144174E-2</v>
      </c>
      <c r="F16" s="40">
        <v>9.0460526315789477E-3</v>
      </c>
      <c r="G16" s="40">
        <v>9.7325465552915939E-3</v>
      </c>
      <c r="H16" s="40">
        <v>8.0516898608349909E-3</v>
      </c>
      <c r="I16" s="41">
        <v>1.5211879753712423E-2</v>
      </c>
      <c r="J16" s="42">
        <v>9.8064550999140288E-3</v>
      </c>
    </row>
    <row r="17" spans="1:10" ht="15.75" x14ac:dyDescent="0.2">
      <c r="A17" s="130" t="s">
        <v>383</v>
      </c>
      <c r="B17" s="129">
        <v>1.3684798366398349E-2</v>
      </c>
      <c r="C17" s="40">
        <v>1.0701665825340738E-2</v>
      </c>
      <c r="D17" s="40">
        <v>1.4321101721240313E-2</v>
      </c>
      <c r="E17" s="40">
        <v>1.664901753147429E-2</v>
      </c>
      <c r="F17" s="40">
        <v>1.1454417293233083E-2</v>
      </c>
      <c r="G17" s="40">
        <v>1.70894321403939E-2</v>
      </c>
      <c r="H17" s="40">
        <v>1.2624254473161034E-2</v>
      </c>
      <c r="I17" s="41">
        <v>2.6620789568996741E-2</v>
      </c>
      <c r="J17" s="42">
        <v>1.3260502753948508E-2</v>
      </c>
    </row>
    <row r="18" spans="1:10" ht="16.5" thickBot="1" x14ac:dyDescent="0.25">
      <c r="A18" s="131" t="s">
        <v>400</v>
      </c>
      <c r="B18" s="129">
        <v>4.5465570829831279E-3</v>
      </c>
      <c r="C18" s="40">
        <v>2.908884401817264E-3</v>
      </c>
      <c r="D18" s="40">
        <v>1.8638141283482943E-3</v>
      </c>
      <c r="E18" s="40">
        <v>2.2159469741538222E-3</v>
      </c>
      <c r="F18" s="40">
        <v>7.1467731829573935E-3</v>
      </c>
      <c r="G18" s="40">
        <v>3.1420032186374436E-3</v>
      </c>
      <c r="H18" s="40">
        <v>6.7594433399602383E-3</v>
      </c>
      <c r="I18" s="41">
        <v>5.2517203911626219E-3</v>
      </c>
      <c r="J18" s="42">
        <v>3.575657155790217E-3</v>
      </c>
    </row>
    <row r="19" spans="1:10" ht="15.75" x14ac:dyDescent="0.2">
      <c r="A19" s="146" t="s">
        <v>380</v>
      </c>
      <c r="B19" s="133">
        <v>1.0000000000000002</v>
      </c>
      <c r="C19" s="38">
        <v>1.0000000000000002</v>
      </c>
      <c r="D19" s="38">
        <v>0.99999999999999989</v>
      </c>
      <c r="E19" s="38">
        <v>1</v>
      </c>
      <c r="F19" s="38">
        <v>1</v>
      </c>
      <c r="G19" s="38">
        <v>1.0000000000000002</v>
      </c>
      <c r="H19" s="38">
        <v>1</v>
      </c>
      <c r="I19" s="134">
        <v>0.99999999999999967</v>
      </c>
      <c r="J19" s="38">
        <v>1</v>
      </c>
    </row>
    <row r="20" spans="1:10" s="203" customFormat="1" x14ac:dyDescent="0.2">
      <c r="A20" s="203" t="s">
        <v>242</v>
      </c>
    </row>
  </sheetData>
  <mergeCells count="2">
    <mergeCell ref="A1:J1"/>
    <mergeCell ref="A20:XFD20"/>
  </mergeCells>
  <hyperlinks>
    <hyperlink ref="A20" location="TableOfContents!A1" display="Back to Table of Contents" xr:uid="{3CF2E4A1-C97A-445A-AAED-8EE5672CE94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T_h010</f>
        <v>Table N.10 Number of active participant plans (participants in SIL) by primary disability group at 31 March 2023</v>
      </c>
      <c r="B1" s="201"/>
      <c r="C1" s="201"/>
      <c r="D1" s="201"/>
      <c r="E1" s="201"/>
      <c r="F1" s="201"/>
      <c r="G1" s="201"/>
      <c r="H1" s="201"/>
      <c r="I1" s="201"/>
      <c r="J1" s="201"/>
    </row>
    <row r="2" spans="1:10" ht="16.5" thickBot="1" x14ac:dyDescent="0.25">
      <c r="A2" s="118" t="s">
        <v>44</v>
      </c>
      <c r="B2" s="25" t="s">
        <v>35</v>
      </c>
      <c r="C2" s="14" t="s">
        <v>36</v>
      </c>
      <c r="D2" s="14" t="s">
        <v>37</v>
      </c>
      <c r="E2" s="14" t="s">
        <v>38</v>
      </c>
      <c r="F2" s="14" t="s">
        <v>39</v>
      </c>
      <c r="G2" s="14" t="s">
        <v>40</v>
      </c>
      <c r="H2" s="14" t="s">
        <v>41</v>
      </c>
      <c r="I2" s="172" t="s">
        <v>42</v>
      </c>
      <c r="J2" s="14" t="s">
        <v>43</v>
      </c>
    </row>
    <row r="3" spans="1:10" ht="15.75" x14ac:dyDescent="0.2">
      <c r="A3" s="128" t="s">
        <v>386</v>
      </c>
      <c r="B3" s="19">
        <v>1170</v>
      </c>
      <c r="C3" s="124">
        <v>770</v>
      </c>
      <c r="D3" s="124">
        <v>707</v>
      </c>
      <c r="E3" s="124">
        <v>346</v>
      </c>
      <c r="F3" s="124">
        <v>375</v>
      </c>
      <c r="G3" s="124">
        <v>146</v>
      </c>
      <c r="H3" s="124">
        <v>72</v>
      </c>
      <c r="I3" s="173">
        <v>33</v>
      </c>
      <c r="J3" s="174">
        <v>3619</v>
      </c>
    </row>
    <row r="4" spans="1:10" ht="15.75" x14ac:dyDescent="0.2">
      <c r="A4" s="130" t="s">
        <v>387</v>
      </c>
      <c r="B4" s="19">
        <v>4989</v>
      </c>
      <c r="C4" s="124">
        <v>3489</v>
      </c>
      <c r="D4" s="124">
        <v>2817</v>
      </c>
      <c r="E4" s="124">
        <v>1184</v>
      </c>
      <c r="F4" s="124">
        <v>1480</v>
      </c>
      <c r="G4" s="124">
        <v>428</v>
      </c>
      <c r="H4" s="124">
        <v>231</v>
      </c>
      <c r="I4" s="173">
        <v>149</v>
      </c>
      <c r="J4" s="174">
        <v>14768</v>
      </c>
    </row>
    <row r="5" spans="1:10" ht="15.75" x14ac:dyDescent="0.2">
      <c r="A5" s="130" t="s">
        <v>388</v>
      </c>
      <c r="B5" s="19">
        <v>1667</v>
      </c>
      <c r="C5" s="124">
        <v>482</v>
      </c>
      <c r="D5" s="124">
        <v>620</v>
      </c>
      <c r="E5" s="124">
        <v>242</v>
      </c>
      <c r="F5" s="124">
        <v>232</v>
      </c>
      <c r="G5" s="124">
        <v>128</v>
      </c>
      <c r="H5" s="124">
        <v>107</v>
      </c>
      <c r="I5" s="173">
        <v>78</v>
      </c>
      <c r="J5" s="174">
        <v>3556</v>
      </c>
    </row>
    <row r="6" spans="1:10" ht="15.75" x14ac:dyDescent="0.2">
      <c r="A6" s="130" t="s">
        <v>389</v>
      </c>
      <c r="B6" s="19" t="s">
        <v>370</v>
      </c>
      <c r="C6" s="124" t="s">
        <v>370</v>
      </c>
      <c r="D6" s="124" t="s">
        <v>370</v>
      </c>
      <c r="E6" s="124" t="s">
        <v>370</v>
      </c>
      <c r="F6" s="124" t="s">
        <v>370</v>
      </c>
      <c r="G6" s="124" t="s">
        <v>370</v>
      </c>
      <c r="H6" s="124" t="s">
        <v>370</v>
      </c>
      <c r="I6" s="173" t="s">
        <v>370</v>
      </c>
      <c r="J6" s="174" t="s">
        <v>370</v>
      </c>
    </row>
    <row r="7" spans="1:10" ht="15.75" x14ac:dyDescent="0.2">
      <c r="A7" s="130" t="s">
        <v>390</v>
      </c>
      <c r="B7" s="19" t="s">
        <v>370</v>
      </c>
      <c r="C7" s="124" t="s">
        <v>370</v>
      </c>
      <c r="D7" s="124" t="s">
        <v>370</v>
      </c>
      <c r="E7" s="124" t="s">
        <v>370</v>
      </c>
      <c r="F7" s="124" t="s">
        <v>370</v>
      </c>
      <c r="G7" s="124" t="s">
        <v>370</v>
      </c>
      <c r="H7" s="124" t="s">
        <v>370</v>
      </c>
      <c r="I7" s="173" t="s">
        <v>370</v>
      </c>
      <c r="J7" s="174">
        <v>13</v>
      </c>
    </row>
    <row r="8" spans="1:10" ht="15.75" x14ac:dyDescent="0.2">
      <c r="A8" s="130" t="s">
        <v>391</v>
      </c>
      <c r="B8" s="19">
        <v>594</v>
      </c>
      <c r="C8" s="124">
        <v>312</v>
      </c>
      <c r="D8" s="124">
        <v>467</v>
      </c>
      <c r="E8" s="124">
        <v>213</v>
      </c>
      <c r="F8" s="124">
        <v>174</v>
      </c>
      <c r="G8" s="124">
        <v>50</v>
      </c>
      <c r="H8" s="124">
        <v>48</v>
      </c>
      <c r="I8" s="173">
        <v>38</v>
      </c>
      <c r="J8" s="174">
        <v>1896</v>
      </c>
    </row>
    <row r="9" spans="1:10" ht="15.75" x14ac:dyDescent="0.2">
      <c r="A9" s="130" t="s">
        <v>392</v>
      </c>
      <c r="B9" s="19">
        <v>89</v>
      </c>
      <c r="C9" s="124">
        <v>63</v>
      </c>
      <c r="D9" s="124">
        <v>87</v>
      </c>
      <c r="E9" s="124">
        <v>29</v>
      </c>
      <c r="F9" s="124">
        <v>29</v>
      </c>
      <c r="G9" s="124" t="s">
        <v>370</v>
      </c>
      <c r="H9" s="124" t="s">
        <v>370</v>
      </c>
      <c r="I9" s="173" t="s">
        <v>370</v>
      </c>
      <c r="J9" s="174">
        <v>321</v>
      </c>
    </row>
    <row r="10" spans="1:10" ht="15.75" x14ac:dyDescent="0.2">
      <c r="A10" s="130" t="s">
        <v>393</v>
      </c>
      <c r="B10" s="19">
        <v>824</v>
      </c>
      <c r="C10" s="124">
        <v>643</v>
      </c>
      <c r="D10" s="124">
        <v>511</v>
      </c>
      <c r="E10" s="124">
        <v>262</v>
      </c>
      <c r="F10" s="124">
        <v>199</v>
      </c>
      <c r="G10" s="124">
        <v>70</v>
      </c>
      <c r="H10" s="124">
        <v>46</v>
      </c>
      <c r="I10" s="173">
        <v>59</v>
      </c>
      <c r="J10" s="174">
        <v>2614</v>
      </c>
    </row>
    <row r="11" spans="1:10" ht="15.75" x14ac:dyDescent="0.2">
      <c r="A11" s="130" t="s">
        <v>394</v>
      </c>
      <c r="B11" s="19">
        <v>737</v>
      </c>
      <c r="C11" s="124">
        <v>489</v>
      </c>
      <c r="D11" s="124">
        <v>592</v>
      </c>
      <c r="E11" s="124">
        <v>286</v>
      </c>
      <c r="F11" s="124">
        <v>267</v>
      </c>
      <c r="G11" s="124">
        <v>82</v>
      </c>
      <c r="H11" s="124">
        <v>39</v>
      </c>
      <c r="I11" s="173">
        <v>83</v>
      </c>
      <c r="J11" s="174">
        <v>2575</v>
      </c>
    </row>
    <row r="12" spans="1:10" ht="15.75" x14ac:dyDescent="0.2">
      <c r="A12" s="130" t="s">
        <v>395</v>
      </c>
      <c r="B12" s="19" t="s">
        <v>370</v>
      </c>
      <c r="C12" s="124" t="s">
        <v>370</v>
      </c>
      <c r="D12" s="124" t="s">
        <v>370</v>
      </c>
      <c r="E12" s="124" t="s">
        <v>370</v>
      </c>
      <c r="F12" s="124" t="s">
        <v>370</v>
      </c>
      <c r="G12" s="124" t="s">
        <v>370</v>
      </c>
      <c r="H12" s="124" t="s">
        <v>370</v>
      </c>
      <c r="I12" s="173" t="s">
        <v>370</v>
      </c>
      <c r="J12" s="174" t="s">
        <v>370</v>
      </c>
    </row>
    <row r="13" spans="1:10" ht="15.75" x14ac:dyDescent="0.2">
      <c r="A13" s="130" t="s">
        <v>396</v>
      </c>
      <c r="B13" s="19">
        <v>31</v>
      </c>
      <c r="C13" s="124">
        <v>20</v>
      </c>
      <c r="D13" s="124">
        <v>22</v>
      </c>
      <c r="E13" s="124">
        <v>12</v>
      </c>
      <c r="F13" s="124">
        <v>12</v>
      </c>
      <c r="G13" s="124" t="s">
        <v>370</v>
      </c>
      <c r="H13" s="124" t="s">
        <v>370</v>
      </c>
      <c r="I13" s="173" t="s">
        <v>370</v>
      </c>
      <c r="J13" s="174">
        <v>110</v>
      </c>
    </row>
    <row r="14" spans="1:10" ht="15.75" x14ac:dyDescent="0.2">
      <c r="A14" s="130" t="s">
        <v>397</v>
      </c>
      <c r="B14" s="19">
        <v>93</v>
      </c>
      <c r="C14" s="124">
        <v>123</v>
      </c>
      <c r="D14" s="124">
        <v>74</v>
      </c>
      <c r="E14" s="124">
        <v>40</v>
      </c>
      <c r="F14" s="124">
        <v>51</v>
      </c>
      <c r="G14" s="124">
        <v>11</v>
      </c>
      <c r="H14" s="124" t="s">
        <v>370</v>
      </c>
      <c r="I14" s="173" t="s">
        <v>370</v>
      </c>
      <c r="J14" s="174">
        <v>403</v>
      </c>
    </row>
    <row r="15" spans="1:10" ht="15.75" x14ac:dyDescent="0.2">
      <c r="A15" s="130" t="s">
        <v>398</v>
      </c>
      <c r="B15" s="19">
        <v>291</v>
      </c>
      <c r="C15" s="124">
        <v>121</v>
      </c>
      <c r="D15" s="124">
        <v>202</v>
      </c>
      <c r="E15" s="124">
        <v>77</v>
      </c>
      <c r="F15" s="124">
        <v>55</v>
      </c>
      <c r="G15" s="124">
        <v>14</v>
      </c>
      <c r="H15" s="124">
        <v>14</v>
      </c>
      <c r="I15" s="173">
        <v>47</v>
      </c>
      <c r="J15" s="174">
        <v>821</v>
      </c>
    </row>
    <row r="16" spans="1:10" ht="15.75" x14ac:dyDescent="0.2">
      <c r="A16" s="130" t="s">
        <v>399</v>
      </c>
      <c r="B16" s="19">
        <v>68</v>
      </c>
      <c r="C16" s="124">
        <v>53</v>
      </c>
      <c r="D16" s="124">
        <v>51</v>
      </c>
      <c r="E16" s="124">
        <v>38</v>
      </c>
      <c r="F16" s="124">
        <v>16</v>
      </c>
      <c r="G16" s="124" t="s">
        <v>370</v>
      </c>
      <c r="H16" s="124" t="s">
        <v>370</v>
      </c>
      <c r="I16" s="173">
        <v>17</v>
      </c>
      <c r="J16" s="174">
        <v>255</v>
      </c>
    </row>
    <row r="17" spans="1:10" ht="15.75" x14ac:dyDescent="0.2">
      <c r="A17" s="130" t="s">
        <v>383</v>
      </c>
      <c r="B17" s="19">
        <v>147</v>
      </c>
      <c r="C17" s="124">
        <v>54</v>
      </c>
      <c r="D17" s="124">
        <v>108</v>
      </c>
      <c r="E17" s="124">
        <v>40</v>
      </c>
      <c r="F17" s="124">
        <v>30</v>
      </c>
      <c r="G17" s="124" t="s">
        <v>370</v>
      </c>
      <c r="H17" s="124" t="s">
        <v>370</v>
      </c>
      <c r="I17" s="173">
        <v>17</v>
      </c>
      <c r="J17" s="174">
        <v>413</v>
      </c>
    </row>
    <row r="18" spans="1:10" ht="16.5" thickBot="1" x14ac:dyDescent="0.25">
      <c r="A18" s="131" t="s">
        <v>400</v>
      </c>
      <c r="B18" s="19" t="s">
        <v>370</v>
      </c>
      <c r="C18" s="124" t="s">
        <v>370</v>
      </c>
      <c r="D18" s="124" t="s">
        <v>370</v>
      </c>
      <c r="E18" s="124" t="s">
        <v>370</v>
      </c>
      <c r="F18" s="124" t="s">
        <v>370</v>
      </c>
      <c r="G18" s="124" t="s">
        <v>370</v>
      </c>
      <c r="H18" s="124" t="s">
        <v>370</v>
      </c>
      <c r="I18" s="173" t="s">
        <v>370</v>
      </c>
      <c r="J18" s="174" t="s">
        <v>370</v>
      </c>
    </row>
    <row r="19" spans="1:10" ht="15.75" x14ac:dyDescent="0.2">
      <c r="A19" s="146" t="s">
        <v>380</v>
      </c>
      <c r="B19" s="23">
        <v>10704</v>
      </c>
      <c r="C19" s="126">
        <v>6625</v>
      </c>
      <c r="D19" s="126">
        <v>6263</v>
      </c>
      <c r="E19" s="126">
        <v>2771</v>
      </c>
      <c r="F19" s="126">
        <v>2920</v>
      </c>
      <c r="G19" s="126">
        <v>959</v>
      </c>
      <c r="H19" s="126">
        <v>589</v>
      </c>
      <c r="I19" s="181">
        <v>536</v>
      </c>
      <c r="J19" s="126">
        <v>31368</v>
      </c>
    </row>
    <row r="20" spans="1:10" s="203" customFormat="1" x14ac:dyDescent="0.2">
      <c r="A20" s="203" t="s">
        <v>242</v>
      </c>
    </row>
  </sheetData>
  <mergeCells count="2">
    <mergeCell ref="A1:J1"/>
    <mergeCell ref="A20:XFD20"/>
  </mergeCells>
  <hyperlinks>
    <hyperlink ref="A20" location="TableOfContents!A1" display="Back to Table of Contents" xr:uid="{9B3CC741-4AF4-4DFC-8768-0938AB673362}"/>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T_h011</f>
        <v>Table N.11 Proportion of active participant plans (participants in SIL) by primary disability group at 31 March 2023</v>
      </c>
      <c r="B1" s="201"/>
      <c r="C1" s="201"/>
      <c r="D1" s="201"/>
      <c r="E1" s="201"/>
      <c r="F1" s="201"/>
      <c r="G1" s="201"/>
      <c r="H1" s="201"/>
      <c r="I1" s="201"/>
      <c r="J1" s="201"/>
    </row>
    <row r="2" spans="1:10" ht="16.5" thickBot="1" x14ac:dyDescent="0.25">
      <c r="A2" s="118" t="s">
        <v>44</v>
      </c>
      <c r="B2" s="25" t="s">
        <v>35</v>
      </c>
      <c r="C2" s="14" t="s">
        <v>36</v>
      </c>
      <c r="D2" s="14" t="s">
        <v>37</v>
      </c>
      <c r="E2" s="14" t="s">
        <v>38</v>
      </c>
      <c r="F2" s="14" t="s">
        <v>39</v>
      </c>
      <c r="G2" s="14" t="s">
        <v>40</v>
      </c>
      <c r="H2" s="14" t="s">
        <v>41</v>
      </c>
      <c r="I2" s="172" t="s">
        <v>42</v>
      </c>
      <c r="J2" s="14" t="s">
        <v>43</v>
      </c>
    </row>
    <row r="3" spans="1:10" ht="15.75" x14ac:dyDescent="0.2">
      <c r="A3" s="128" t="s">
        <v>386</v>
      </c>
      <c r="B3" s="129">
        <v>0.10930493273542601</v>
      </c>
      <c r="C3" s="40">
        <v>0.11622641509433962</v>
      </c>
      <c r="D3" s="40">
        <v>0.11288519878652403</v>
      </c>
      <c r="E3" s="40">
        <v>0.12486466979429808</v>
      </c>
      <c r="F3" s="40">
        <v>0.12842465753424659</v>
      </c>
      <c r="G3" s="40">
        <v>0.15224191866527634</v>
      </c>
      <c r="H3" s="40">
        <v>0.12224108658743633</v>
      </c>
      <c r="I3" s="41">
        <v>6.1567164179104475E-2</v>
      </c>
      <c r="J3" s="42">
        <v>0.11537235399132874</v>
      </c>
    </row>
    <row r="4" spans="1:10" ht="15.75" x14ac:dyDescent="0.2">
      <c r="A4" s="130" t="s">
        <v>387</v>
      </c>
      <c r="B4" s="129">
        <v>0.46608744394618834</v>
      </c>
      <c r="C4" s="40">
        <v>0.52664150943396226</v>
      </c>
      <c r="D4" s="40">
        <v>0.4497844483474373</v>
      </c>
      <c r="E4" s="40">
        <v>0.4272825694695056</v>
      </c>
      <c r="F4" s="40">
        <v>0.50684931506849318</v>
      </c>
      <c r="G4" s="40">
        <v>0.44629822732012514</v>
      </c>
      <c r="H4" s="40">
        <v>0.39219015280135822</v>
      </c>
      <c r="I4" s="41">
        <v>0.27798507462686567</v>
      </c>
      <c r="J4" s="42">
        <v>0.47079826574853356</v>
      </c>
    </row>
    <row r="5" spans="1:10" ht="15.75" x14ac:dyDescent="0.2">
      <c r="A5" s="130" t="s">
        <v>388</v>
      </c>
      <c r="B5" s="129">
        <v>0.15573617339312407</v>
      </c>
      <c r="C5" s="40">
        <v>7.2754716981132075E-2</v>
      </c>
      <c r="D5" s="40">
        <v>9.8994092288040875E-2</v>
      </c>
      <c r="E5" s="40">
        <v>8.733309274630098E-2</v>
      </c>
      <c r="F5" s="40">
        <v>7.9452054794520555E-2</v>
      </c>
      <c r="G5" s="40">
        <v>0.13347236704900939</v>
      </c>
      <c r="H5" s="40">
        <v>0.18166383701188454</v>
      </c>
      <c r="I5" s="41">
        <v>0.1455223880597015</v>
      </c>
      <c r="J5" s="42">
        <v>0.11336393777097679</v>
      </c>
    </row>
    <row r="6" spans="1:10" ht="15.75" x14ac:dyDescent="0.2">
      <c r="A6" s="130" t="s">
        <v>389</v>
      </c>
      <c r="B6" s="129" t="s">
        <v>266</v>
      </c>
      <c r="C6" s="40" t="s">
        <v>266</v>
      </c>
      <c r="D6" s="40" t="s">
        <v>266</v>
      </c>
      <c r="E6" s="40" t="s">
        <v>266</v>
      </c>
      <c r="F6" s="40" t="s">
        <v>266</v>
      </c>
      <c r="G6" s="40" t="s">
        <v>266</v>
      </c>
      <c r="H6" s="40" t="s">
        <v>266</v>
      </c>
      <c r="I6" s="41" t="s">
        <v>266</v>
      </c>
      <c r="J6" s="42" t="s">
        <v>266</v>
      </c>
    </row>
    <row r="7" spans="1:10" ht="15.75" x14ac:dyDescent="0.2">
      <c r="A7" s="130" t="s">
        <v>390</v>
      </c>
      <c r="B7" s="129" t="s">
        <v>266</v>
      </c>
      <c r="C7" s="40" t="s">
        <v>266</v>
      </c>
      <c r="D7" s="40" t="s">
        <v>266</v>
      </c>
      <c r="E7" s="40" t="s">
        <v>266</v>
      </c>
      <c r="F7" s="40" t="s">
        <v>266</v>
      </c>
      <c r="G7" s="40" t="s">
        <v>266</v>
      </c>
      <c r="H7" s="40" t="s">
        <v>266</v>
      </c>
      <c r="I7" s="41" t="s">
        <v>266</v>
      </c>
      <c r="J7" s="42">
        <v>4.1443509308849785E-4</v>
      </c>
    </row>
    <row r="8" spans="1:10" ht="15.75" x14ac:dyDescent="0.2">
      <c r="A8" s="130" t="s">
        <v>391</v>
      </c>
      <c r="B8" s="129">
        <v>5.5493273542600897E-2</v>
      </c>
      <c r="C8" s="40">
        <v>4.7094339622641507E-2</v>
      </c>
      <c r="D8" s="40">
        <v>7.4564904997604986E-2</v>
      </c>
      <c r="E8" s="40">
        <v>7.6867556838686402E-2</v>
      </c>
      <c r="F8" s="40">
        <v>5.9589041095890409E-2</v>
      </c>
      <c r="G8" s="40">
        <v>5.213764337851929E-2</v>
      </c>
      <c r="H8" s="40">
        <v>8.1494057724957561E-2</v>
      </c>
      <c r="I8" s="41">
        <v>7.0895522388059698E-2</v>
      </c>
      <c r="J8" s="42">
        <v>6.0443764345830146E-2</v>
      </c>
    </row>
    <row r="9" spans="1:10" ht="15.75" x14ac:dyDescent="0.2">
      <c r="A9" s="130" t="s">
        <v>392</v>
      </c>
      <c r="B9" s="129">
        <v>8.314648729446936E-3</v>
      </c>
      <c r="C9" s="40">
        <v>9.5094339622641515E-3</v>
      </c>
      <c r="D9" s="40">
        <v>1.3891106498483154E-2</v>
      </c>
      <c r="E9" s="40">
        <v>1.0465535907614579E-2</v>
      </c>
      <c r="F9" s="40">
        <v>9.9315068493150693E-3</v>
      </c>
      <c r="G9" s="40" t="s">
        <v>266</v>
      </c>
      <c r="H9" s="40" t="s">
        <v>266</v>
      </c>
      <c r="I9" s="41" t="s">
        <v>266</v>
      </c>
      <c r="J9" s="42">
        <v>1.0233358837031369E-2</v>
      </c>
    </row>
    <row r="10" spans="1:10" ht="15.75" x14ac:dyDescent="0.2">
      <c r="A10" s="130" t="s">
        <v>393</v>
      </c>
      <c r="B10" s="129">
        <v>7.6980568011958142E-2</v>
      </c>
      <c r="C10" s="40">
        <v>9.705660377358491E-2</v>
      </c>
      <c r="D10" s="40">
        <v>8.1590292192240135E-2</v>
      </c>
      <c r="E10" s="40">
        <v>9.4550703717069653E-2</v>
      </c>
      <c r="F10" s="40">
        <v>6.8150684931506847E-2</v>
      </c>
      <c r="G10" s="40">
        <v>7.2992700729927001E-2</v>
      </c>
      <c r="H10" s="40">
        <v>7.8098471986417659E-2</v>
      </c>
      <c r="I10" s="41">
        <v>0.11007462686567164</v>
      </c>
      <c r="J10" s="42">
        <v>8.3333333333333329E-2</v>
      </c>
    </row>
    <row r="11" spans="1:10" ht="15.75" x14ac:dyDescent="0.2">
      <c r="A11" s="130" t="s">
        <v>394</v>
      </c>
      <c r="B11" s="129">
        <v>6.8852765321375187E-2</v>
      </c>
      <c r="C11" s="40">
        <v>7.3811320754716983E-2</v>
      </c>
      <c r="D11" s="40">
        <v>9.4523391346000324E-2</v>
      </c>
      <c r="E11" s="40">
        <v>0.10321183688199206</v>
      </c>
      <c r="F11" s="40">
        <v>9.1438356164383561E-2</v>
      </c>
      <c r="G11" s="40">
        <v>8.5505735140771644E-2</v>
      </c>
      <c r="H11" s="40">
        <v>6.6213921901528014E-2</v>
      </c>
      <c r="I11" s="41">
        <v>0.15485074626865672</v>
      </c>
      <c r="J11" s="42">
        <v>8.2090028054067843E-2</v>
      </c>
    </row>
    <row r="12" spans="1:10" ht="15.75" x14ac:dyDescent="0.2">
      <c r="A12" s="130" t="s">
        <v>395</v>
      </c>
      <c r="B12" s="129" t="s">
        <v>266</v>
      </c>
      <c r="C12" s="40" t="s">
        <v>266</v>
      </c>
      <c r="D12" s="40" t="s">
        <v>266</v>
      </c>
      <c r="E12" s="40" t="s">
        <v>266</v>
      </c>
      <c r="F12" s="40" t="s">
        <v>266</v>
      </c>
      <c r="G12" s="40" t="s">
        <v>266</v>
      </c>
      <c r="H12" s="40" t="s">
        <v>266</v>
      </c>
      <c r="I12" s="41" t="s">
        <v>266</v>
      </c>
      <c r="J12" s="42" t="s">
        <v>266</v>
      </c>
    </row>
    <row r="13" spans="1:10" ht="15.75" x14ac:dyDescent="0.2">
      <c r="A13" s="130" t="s">
        <v>396</v>
      </c>
      <c r="B13" s="129">
        <v>2.8961136023916293E-3</v>
      </c>
      <c r="C13" s="40">
        <v>3.0188679245283017E-3</v>
      </c>
      <c r="D13" s="40">
        <v>3.5126935973175794E-3</v>
      </c>
      <c r="E13" s="40">
        <v>4.3305665824612052E-3</v>
      </c>
      <c r="F13" s="40">
        <v>4.10958904109589E-3</v>
      </c>
      <c r="G13" s="40" t="s">
        <v>266</v>
      </c>
      <c r="H13" s="40" t="s">
        <v>266</v>
      </c>
      <c r="I13" s="41" t="s">
        <v>266</v>
      </c>
      <c r="J13" s="42">
        <v>3.5067584799795969E-3</v>
      </c>
    </row>
    <row r="14" spans="1:10" ht="15.75" x14ac:dyDescent="0.2">
      <c r="A14" s="130" t="s">
        <v>397</v>
      </c>
      <c r="B14" s="129">
        <v>8.6883408071748887E-3</v>
      </c>
      <c r="C14" s="40">
        <v>1.8566037735849056E-2</v>
      </c>
      <c r="D14" s="40">
        <v>1.181542391825004E-2</v>
      </c>
      <c r="E14" s="40">
        <v>1.4435221941537351E-2</v>
      </c>
      <c r="F14" s="40">
        <v>1.7465753424657535E-2</v>
      </c>
      <c r="G14" s="40">
        <v>1.1470281543274244E-2</v>
      </c>
      <c r="H14" s="40" t="s">
        <v>266</v>
      </c>
      <c r="I14" s="41" t="s">
        <v>266</v>
      </c>
      <c r="J14" s="42">
        <v>1.2847487885743433E-2</v>
      </c>
    </row>
    <row r="15" spans="1:10" ht="15.75" x14ac:dyDescent="0.2">
      <c r="A15" s="130" t="s">
        <v>398</v>
      </c>
      <c r="B15" s="129">
        <v>2.7186098654708519E-2</v>
      </c>
      <c r="C15" s="40">
        <v>1.8264150943396226E-2</v>
      </c>
      <c r="D15" s="40">
        <v>3.2252913939006866E-2</v>
      </c>
      <c r="E15" s="40">
        <v>2.77878022374594E-2</v>
      </c>
      <c r="F15" s="40">
        <v>1.8835616438356163E-2</v>
      </c>
      <c r="G15" s="40">
        <v>1.4598540145985401E-2</v>
      </c>
      <c r="H15" s="40">
        <v>2.3769100169779286E-2</v>
      </c>
      <c r="I15" s="41">
        <v>8.7686567164179108E-2</v>
      </c>
      <c r="J15" s="42">
        <v>2.61731701096659E-2</v>
      </c>
    </row>
    <row r="16" spans="1:10" ht="15.75" x14ac:dyDescent="0.2">
      <c r="A16" s="130" t="s">
        <v>399</v>
      </c>
      <c r="B16" s="129">
        <v>6.3527653213751867E-3</v>
      </c>
      <c r="C16" s="40">
        <v>8.0000000000000002E-3</v>
      </c>
      <c r="D16" s="40">
        <v>8.1430624301452974E-3</v>
      </c>
      <c r="E16" s="40">
        <v>1.3713460844460484E-2</v>
      </c>
      <c r="F16" s="40">
        <v>5.4794520547945206E-3</v>
      </c>
      <c r="G16" s="40" t="s">
        <v>266</v>
      </c>
      <c r="H16" s="40" t="s">
        <v>266</v>
      </c>
      <c r="I16" s="41">
        <v>3.1716417910447763E-2</v>
      </c>
      <c r="J16" s="42">
        <v>8.129303749043611E-3</v>
      </c>
    </row>
    <row r="17" spans="1:10" ht="15.75" x14ac:dyDescent="0.2">
      <c r="A17" s="130" t="s">
        <v>383</v>
      </c>
      <c r="B17" s="129">
        <v>1.3733183856502242E-2</v>
      </c>
      <c r="C17" s="40">
        <v>8.1509433962264153E-3</v>
      </c>
      <c r="D17" s="40">
        <v>1.7244132205013571E-2</v>
      </c>
      <c r="E17" s="40">
        <v>1.4435221941537351E-2</v>
      </c>
      <c r="F17" s="40">
        <v>1.0273972602739725E-2</v>
      </c>
      <c r="G17" s="40" t="s">
        <v>266</v>
      </c>
      <c r="H17" s="40" t="s">
        <v>266</v>
      </c>
      <c r="I17" s="41">
        <v>3.1716417910447763E-2</v>
      </c>
      <c r="J17" s="42">
        <v>1.3166284111196124E-2</v>
      </c>
    </row>
    <row r="18" spans="1:10" ht="16.5" thickBot="1" x14ac:dyDescent="0.25">
      <c r="A18" s="131" t="s">
        <v>400</v>
      </c>
      <c r="B18" s="129" t="s">
        <v>266</v>
      </c>
      <c r="C18" s="40" t="s">
        <v>266</v>
      </c>
      <c r="D18" s="40" t="s">
        <v>266</v>
      </c>
      <c r="E18" s="40" t="s">
        <v>266</v>
      </c>
      <c r="F18" s="40" t="s">
        <v>266</v>
      </c>
      <c r="G18" s="40" t="s">
        <v>266</v>
      </c>
      <c r="H18" s="40" t="s">
        <v>266</v>
      </c>
      <c r="I18" s="41" t="s">
        <v>266</v>
      </c>
      <c r="J18" s="42" t="s">
        <v>266</v>
      </c>
    </row>
    <row r="19" spans="1:10" ht="15.75" x14ac:dyDescent="0.2">
      <c r="A19" s="146" t="s">
        <v>380</v>
      </c>
      <c r="B19" s="133">
        <v>1</v>
      </c>
      <c r="C19" s="38">
        <v>1</v>
      </c>
      <c r="D19" s="38">
        <v>0.99999999999999989</v>
      </c>
      <c r="E19" s="38">
        <v>1</v>
      </c>
      <c r="F19" s="38">
        <v>1</v>
      </c>
      <c r="G19" s="38">
        <v>1</v>
      </c>
      <c r="H19" s="38">
        <v>0.99999999999999989</v>
      </c>
      <c r="I19" s="134">
        <v>1</v>
      </c>
      <c r="J19" s="38">
        <v>1</v>
      </c>
    </row>
    <row r="20" spans="1:10" s="203" customFormat="1" x14ac:dyDescent="0.2">
      <c r="A20" s="203" t="s">
        <v>242</v>
      </c>
    </row>
  </sheetData>
  <mergeCells count="2">
    <mergeCell ref="A1:J1"/>
    <mergeCell ref="A20:XFD20"/>
  </mergeCells>
  <hyperlinks>
    <hyperlink ref="A20" location="TableOfContents!A1" display="Back to Table of Contents" xr:uid="{CC20019A-0B9C-4475-83FB-D20E9FE43265}"/>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42578125" style="7" customWidth="1"/>
    <col min="11" max="16384" width="9.140625" style="7" hidden="1"/>
  </cols>
  <sheetData>
    <row r="1" spans="1:10" ht="15" customHeight="1" x14ac:dyDescent="0.2">
      <c r="A1" s="201" t="str">
        <f>T_h012</f>
        <v>Table N.12 Number of active participant plans (participants not in SIL) by primary disability group at 31 March 2023</v>
      </c>
      <c r="B1" s="201"/>
      <c r="C1" s="201"/>
      <c r="D1" s="201"/>
      <c r="E1" s="201"/>
      <c r="F1" s="201"/>
      <c r="G1" s="201"/>
      <c r="H1" s="201"/>
      <c r="I1" s="201"/>
      <c r="J1" s="201"/>
    </row>
    <row r="2" spans="1:10" ht="16.5" thickBot="1" x14ac:dyDescent="0.25">
      <c r="A2" s="118" t="s">
        <v>44</v>
      </c>
      <c r="B2" s="25" t="s">
        <v>35</v>
      </c>
      <c r="C2" s="14" t="s">
        <v>36</v>
      </c>
      <c r="D2" s="14" t="s">
        <v>37</v>
      </c>
      <c r="E2" s="14" t="s">
        <v>38</v>
      </c>
      <c r="F2" s="14" t="s">
        <v>39</v>
      </c>
      <c r="G2" s="14" t="s">
        <v>40</v>
      </c>
      <c r="H2" s="14" t="s">
        <v>41</v>
      </c>
      <c r="I2" s="172" t="s">
        <v>42</v>
      </c>
      <c r="J2" s="14" t="s">
        <v>43</v>
      </c>
    </row>
    <row r="3" spans="1:10" ht="15.75" x14ac:dyDescent="0.2">
      <c r="A3" s="128" t="s">
        <v>386</v>
      </c>
      <c r="B3" s="19">
        <v>59496</v>
      </c>
      <c r="C3" s="124">
        <v>51057</v>
      </c>
      <c r="D3" s="124">
        <v>45584</v>
      </c>
      <c r="E3" s="124">
        <v>18502</v>
      </c>
      <c r="F3" s="124">
        <v>20284</v>
      </c>
      <c r="G3" s="124">
        <v>4163</v>
      </c>
      <c r="H3" s="124">
        <v>3439</v>
      </c>
      <c r="I3" s="173">
        <v>1220</v>
      </c>
      <c r="J3" s="174">
        <v>203766</v>
      </c>
    </row>
    <row r="4" spans="1:10" ht="15.75" x14ac:dyDescent="0.2">
      <c r="A4" s="130" t="s">
        <v>387</v>
      </c>
      <c r="B4" s="19">
        <v>26391</v>
      </c>
      <c r="C4" s="124">
        <v>23319</v>
      </c>
      <c r="D4" s="124">
        <v>15748</v>
      </c>
      <c r="E4" s="124">
        <v>7731</v>
      </c>
      <c r="F4" s="124">
        <v>7049</v>
      </c>
      <c r="G4" s="124">
        <v>2523</v>
      </c>
      <c r="H4" s="124">
        <v>1271</v>
      </c>
      <c r="I4" s="173">
        <v>919</v>
      </c>
      <c r="J4" s="174">
        <v>84966</v>
      </c>
    </row>
    <row r="5" spans="1:10" ht="15.75" x14ac:dyDescent="0.2">
      <c r="A5" s="130" t="s">
        <v>388</v>
      </c>
      <c r="B5" s="19">
        <v>16368</v>
      </c>
      <c r="C5" s="124">
        <v>19011</v>
      </c>
      <c r="D5" s="124">
        <v>11014</v>
      </c>
      <c r="E5" s="124">
        <v>4959</v>
      </c>
      <c r="F5" s="124">
        <v>3450</v>
      </c>
      <c r="G5" s="124">
        <v>984</v>
      </c>
      <c r="H5" s="124">
        <v>1044</v>
      </c>
      <c r="I5" s="173">
        <v>474</v>
      </c>
      <c r="J5" s="174">
        <v>57308</v>
      </c>
    </row>
    <row r="6" spans="1:10" ht="15.75" x14ac:dyDescent="0.2">
      <c r="A6" s="130" t="s">
        <v>389</v>
      </c>
      <c r="B6" s="19">
        <v>16613</v>
      </c>
      <c r="C6" s="124">
        <v>21358</v>
      </c>
      <c r="D6" s="124">
        <v>14040</v>
      </c>
      <c r="E6" s="124">
        <v>3009</v>
      </c>
      <c r="F6" s="124">
        <v>4138</v>
      </c>
      <c r="G6" s="124">
        <v>1063</v>
      </c>
      <c r="H6" s="124">
        <v>979</v>
      </c>
      <c r="I6" s="173">
        <v>797</v>
      </c>
      <c r="J6" s="174">
        <v>61999</v>
      </c>
    </row>
    <row r="7" spans="1:10" ht="15.75" x14ac:dyDescent="0.2">
      <c r="A7" s="130" t="s">
        <v>390</v>
      </c>
      <c r="B7" s="19">
        <v>8074</v>
      </c>
      <c r="C7" s="124">
        <v>6653</v>
      </c>
      <c r="D7" s="124">
        <v>6066</v>
      </c>
      <c r="E7" s="124">
        <v>2183</v>
      </c>
      <c r="F7" s="124">
        <v>1929</v>
      </c>
      <c r="G7" s="124">
        <v>476</v>
      </c>
      <c r="H7" s="124">
        <v>450</v>
      </c>
      <c r="I7" s="173">
        <v>219</v>
      </c>
      <c r="J7" s="174">
        <v>26050</v>
      </c>
    </row>
    <row r="8" spans="1:10" ht="15.75" x14ac:dyDescent="0.2">
      <c r="A8" s="130" t="s">
        <v>391</v>
      </c>
      <c r="B8" s="19">
        <v>6388</v>
      </c>
      <c r="C8" s="124">
        <v>5061</v>
      </c>
      <c r="D8" s="124">
        <v>4255</v>
      </c>
      <c r="E8" s="124">
        <v>2004</v>
      </c>
      <c r="F8" s="124">
        <v>1542</v>
      </c>
      <c r="G8" s="124">
        <v>434</v>
      </c>
      <c r="H8" s="124">
        <v>357</v>
      </c>
      <c r="I8" s="173">
        <v>181</v>
      </c>
      <c r="J8" s="174">
        <v>20226</v>
      </c>
    </row>
    <row r="9" spans="1:10" ht="15.75" x14ac:dyDescent="0.2">
      <c r="A9" s="130" t="s">
        <v>392</v>
      </c>
      <c r="B9" s="19">
        <v>5694</v>
      </c>
      <c r="C9" s="124">
        <v>4424</v>
      </c>
      <c r="D9" s="124">
        <v>4690</v>
      </c>
      <c r="E9" s="124">
        <v>1792</v>
      </c>
      <c r="F9" s="124">
        <v>1764</v>
      </c>
      <c r="G9" s="124">
        <v>388</v>
      </c>
      <c r="H9" s="124">
        <v>526</v>
      </c>
      <c r="I9" s="173">
        <v>208</v>
      </c>
      <c r="J9" s="174">
        <v>19489</v>
      </c>
    </row>
    <row r="10" spans="1:10" ht="15.75" x14ac:dyDescent="0.2">
      <c r="A10" s="130" t="s">
        <v>393</v>
      </c>
      <c r="B10" s="19">
        <v>4806</v>
      </c>
      <c r="C10" s="124">
        <v>3530</v>
      </c>
      <c r="D10" s="124">
        <v>3255</v>
      </c>
      <c r="E10" s="124">
        <v>1542</v>
      </c>
      <c r="F10" s="124">
        <v>1080</v>
      </c>
      <c r="G10" s="124">
        <v>361</v>
      </c>
      <c r="H10" s="124">
        <v>251</v>
      </c>
      <c r="I10" s="173">
        <v>135</v>
      </c>
      <c r="J10" s="174">
        <v>14961</v>
      </c>
    </row>
    <row r="11" spans="1:10" ht="15.75" x14ac:dyDescent="0.2">
      <c r="A11" s="130" t="s">
        <v>394</v>
      </c>
      <c r="B11" s="19">
        <v>4145</v>
      </c>
      <c r="C11" s="124">
        <v>4066</v>
      </c>
      <c r="D11" s="124">
        <v>3397</v>
      </c>
      <c r="E11" s="124">
        <v>1273</v>
      </c>
      <c r="F11" s="124">
        <v>1496</v>
      </c>
      <c r="G11" s="124">
        <v>380</v>
      </c>
      <c r="H11" s="124">
        <v>192</v>
      </c>
      <c r="I11" s="173">
        <v>225</v>
      </c>
      <c r="J11" s="174">
        <v>15175</v>
      </c>
    </row>
    <row r="12" spans="1:10" ht="15.75" x14ac:dyDescent="0.2">
      <c r="A12" s="130" t="s">
        <v>395</v>
      </c>
      <c r="B12" s="19">
        <v>5150</v>
      </c>
      <c r="C12" s="124">
        <v>2631</v>
      </c>
      <c r="D12" s="124">
        <v>2642</v>
      </c>
      <c r="E12" s="124">
        <v>1279</v>
      </c>
      <c r="F12" s="124">
        <v>1758</v>
      </c>
      <c r="G12" s="124">
        <v>231</v>
      </c>
      <c r="H12" s="124">
        <v>177</v>
      </c>
      <c r="I12" s="173">
        <v>159</v>
      </c>
      <c r="J12" s="174">
        <v>14028</v>
      </c>
    </row>
    <row r="13" spans="1:10" ht="15.75" x14ac:dyDescent="0.2">
      <c r="A13" s="130" t="s">
        <v>396</v>
      </c>
      <c r="B13" s="19">
        <v>3150</v>
      </c>
      <c r="C13" s="124">
        <v>2867</v>
      </c>
      <c r="D13" s="124">
        <v>1788</v>
      </c>
      <c r="E13" s="124">
        <v>860</v>
      </c>
      <c r="F13" s="124">
        <v>800</v>
      </c>
      <c r="G13" s="124">
        <v>199</v>
      </c>
      <c r="H13" s="124">
        <v>179</v>
      </c>
      <c r="I13" s="173">
        <v>61</v>
      </c>
      <c r="J13" s="174">
        <v>9904</v>
      </c>
    </row>
    <row r="14" spans="1:10" ht="15.75" x14ac:dyDescent="0.2">
      <c r="A14" s="130" t="s">
        <v>397</v>
      </c>
      <c r="B14" s="19">
        <v>2671</v>
      </c>
      <c r="C14" s="124">
        <v>2999</v>
      </c>
      <c r="D14" s="124">
        <v>1635</v>
      </c>
      <c r="E14" s="124">
        <v>932</v>
      </c>
      <c r="F14" s="124">
        <v>892</v>
      </c>
      <c r="G14" s="124">
        <v>351</v>
      </c>
      <c r="H14" s="124">
        <v>215</v>
      </c>
      <c r="I14" s="173">
        <v>23</v>
      </c>
      <c r="J14" s="174">
        <v>9718</v>
      </c>
    </row>
    <row r="15" spans="1:10" ht="15.75" x14ac:dyDescent="0.2">
      <c r="A15" s="130" t="s">
        <v>398</v>
      </c>
      <c r="B15" s="19">
        <v>2777</v>
      </c>
      <c r="C15" s="124">
        <v>1831</v>
      </c>
      <c r="D15" s="124">
        <v>1746</v>
      </c>
      <c r="E15" s="124">
        <v>609</v>
      </c>
      <c r="F15" s="124">
        <v>604</v>
      </c>
      <c r="G15" s="124">
        <v>160</v>
      </c>
      <c r="H15" s="124">
        <v>130</v>
      </c>
      <c r="I15" s="173">
        <v>139</v>
      </c>
      <c r="J15" s="174">
        <v>7998</v>
      </c>
    </row>
    <row r="16" spans="1:10" ht="15.75" x14ac:dyDescent="0.2">
      <c r="A16" s="130" t="s">
        <v>399</v>
      </c>
      <c r="B16" s="19">
        <v>1766</v>
      </c>
      <c r="C16" s="124">
        <v>945</v>
      </c>
      <c r="D16" s="124">
        <v>1503</v>
      </c>
      <c r="E16" s="124">
        <v>627</v>
      </c>
      <c r="F16" s="124">
        <v>446</v>
      </c>
      <c r="G16" s="124">
        <v>122</v>
      </c>
      <c r="H16" s="124">
        <v>74</v>
      </c>
      <c r="I16" s="173">
        <v>67</v>
      </c>
      <c r="J16" s="174">
        <v>5551</v>
      </c>
    </row>
    <row r="17" spans="1:10" ht="15.75" x14ac:dyDescent="0.2">
      <c r="A17" s="130" t="s">
        <v>383</v>
      </c>
      <c r="B17" s="19">
        <v>2279</v>
      </c>
      <c r="C17" s="124">
        <v>1642</v>
      </c>
      <c r="D17" s="124">
        <v>1690</v>
      </c>
      <c r="E17" s="124">
        <v>809</v>
      </c>
      <c r="F17" s="124">
        <v>555</v>
      </c>
      <c r="G17" s="124">
        <v>214</v>
      </c>
      <c r="H17" s="124">
        <v>119</v>
      </c>
      <c r="I17" s="173">
        <v>130</v>
      </c>
      <c r="J17" s="174">
        <v>7438</v>
      </c>
    </row>
    <row r="18" spans="1:10" ht="16.5" thickBot="1" x14ac:dyDescent="0.25">
      <c r="A18" s="131" t="s">
        <v>400</v>
      </c>
      <c r="B18" s="19">
        <v>805</v>
      </c>
      <c r="C18" s="124">
        <v>461</v>
      </c>
      <c r="D18" s="124">
        <v>233</v>
      </c>
      <c r="E18" s="124">
        <v>112</v>
      </c>
      <c r="F18" s="124">
        <v>365</v>
      </c>
      <c r="G18" s="124">
        <v>41</v>
      </c>
      <c r="H18" s="124">
        <v>68</v>
      </c>
      <c r="I18" s="173">
        <v>29</v>
      </c>
      <c r="J18" s="174">
        <v>2114</v>
      </c>
    </row>
    <row r="19" spans="1:10" ht="15.75" x14ac:dyDescent="0.2">
      <c r="A19" s="146" t="s">
        <v>380</v>
      </c>
      <c r="B19" s="23">
        <v>166573</v>
      </c>
      <c r="C19" s="126">
        <v>151855</v>
      </c>
      <c r="D19" s="126">
        <v>119286</v>
      </c>
      <c r="E19" s="126">
        <v>48223</v>
      </c>
      <c r="F19" s="126">
        <v>48152</v>
      </c>
      <c r="G19" s="126">
        <v>12090</v>
      </c>
      <c r="H19" s="126">
        <v>9471</v>
      </c>
      <c r="I19" s="181">
        <v>4986</v>
      </c>
      <c r="J19" s="126">
        <v>560691</v>
      </c>
    </row>
    <row r="20" spans="1:10" s="203" customFormat="1" ht="15" customHeight="1" x14ac:dyDescent="0.2">
      <c r="A20" s="203" t="s">
        <v>242</v>
      </c>
    </row>
  </sheetData>
  <mergeCells count="2">
    <mergeCell ref="A1:J1"/>
    <mergeCell ref="A20:XFD20"/>
  </mergeCells>
  <hyperlinks>
    <hyperlink ref="A20" location="TableOfContents!A1" display="Back to Table of Contents" xr:uid="{C4C926CC-21B7-4DE0-9546-785401353AD4}"/>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ht="15.6" customHeight="1" x14ac:dyDescent="0.2">
      <c r="A1" s="201" t="str">
        <f>T_h013</f>
        <v>Table N.13 Proportion of active participant plans (participants not in SIL) by primary disability group at 31 March 2023</v>
      </c>
      <c r="B1" s="201"/>
      <c r="C1" s="201"/>
      <c r="D1" s="201"/>
      <c r="E1" s="201"/>
      <c r="F1" s="201"/>
      <c r="G1" s="201"/>
      <c r="H1" s="201"/>
      <c r="I1" s="201"/>
      <c r="J1" s="201"/>
    </row>
    <row r="2" spans="1:10" ht="16.5" thickBot="1" x14ac:dyDescent="0.25">
      <c r="A2" s="118" t="s">
        <v>44</v>
      </c>
      <c r="B2" s="25" t="s">
        <v>35</v>
      </c>
      <c r="C2" s="14" t="s">
        <v>36</v>
      </c>
      <c r="D2" s="14" t="s">
        <v>37</v>
      </c>
      <c r="E2" s="14" t="s">
        <v>38</v>
      </c>
      <c r="F2" s="14" t="s">
        <v>39</v>
      </c>
      <c r="G2" s="14" t="s">
        <v>40</v>
      </c>
      <c r="H2" s="14" t="s">
        <v>41</v>
      </c>
      <c r="I2" s="172" t="s">
        <v>42</v>
      </c>
      <c r="J2" s="14" t="s">
        <v>43</v>
      </c>
    </row>
    <row r="3" spans="1:10" ht="15.75" x14ac:dyDescent="0.2">
      <c r="A3" s="128" t="s">
        <v>386</v>
      </c>
      <c r="B3" s="129">
        <v>0.35717673332412814</v>
      </c>
      <c r="C3" s="40">
        <v>0.33622205393302823</v>
      </c>
      <c r="D3" s="40">
        <v>0.38214040205891725</v>
      </c>
      <c r="E3" s="40">
        <v>0.38367583932978039</v>
      </c>
      <c r="F3" s="40">
        <v>0.42124937697291909</v>
      </c>
      <c r="G3" s="40">
        <v>0.34433416046319271</v>
      </c>
      <c r="H3" s="40">
        <v>0.363108436279168</v>
      </c>
      <c r="I3" s="41">
        <v>0.24468511833132772</v>
      </c>
      <c r="J3" s="42">
        <v>0.36341942353274798</v>
      </c>
    </row>
    <row r="4" spans="1:10" ht="15.75" x14ac:dyDescent="0.2">
      <c r="A4" s="130" t="s">
        <v>387</v>
      </c>
      <c r="B4" s="129">
        <v>0.15843504049275692</v>
      </c>
      <c r="C4" s="40">
        <v>0.15356096276052814</v>
      </c>
      <c r="D4" s="40">
        <v>0.13201884546384321</v>
      </c>
      <c r="E4" s="40">
        <v>0.16031769072849056</v>
      </c>
      <c r="F4" s="40">
        <v>0.14639059644459212</v>
      </c>
      <c r="G4" s="40">
        <v>0.20868486352357321</v>
      </c>
      <c r="H4" s="40">
        <v>0.13419913419913421</v>
      </c>
      <c r="I4" s="41">
        <v>0.1843160850381067</v>
      </c>
      <c r="J4" s="42">
        <v>0.15153801291620519</v>
      </c>
    </row>
    <row r="5" spans="1:10" ht="15.75" x14ac:dyDescent="0.2">
      <c r="A5" s="130" t="s">
        <v>388</v>
      </c>
      <c r="B5" s="129">
        <v>9.8263223931849705E-2</v>
      </c>
      <c r="C5" s="40">
        <v>0.12519179480425405</v>
      </c>
      <c r="D5" s="40">
        <v>9.2332712975537787E-2</v>
      </c>
      <c r="E5" s="40">
        <v>0.10283474690500384</v>
      </c>
      <c r="F5" s="40">
        <v>7.1648114304701777E-2</v>
      </c>
      <c r="G5" s="40">
        <v>8.1389578163771709E-2</v>
      </c>
      <c r="H5" s="40">
        <v>0.11023123218245169</v>
      </c>
      <c r="I5" s="41">
        <v>9.5066185318892896E-2</v>
      </c>
      <c r="J5" s="42">
        <v>0.10220959494623598</v>
      </c>
    </row>
    <row r="6" spans="1:10" ht="15.75" x14ac:dyDescent="0.2">
      <c r="A6" s="130" t="s">
        <v>389</v>
      </c>
      <c r="B6" s="129">
        <v>9.9734050536401456E-2</v>
      </c>
      <c r="C6" s="40">
        <v>0.1406473280431991</v>
      </c>
      <c r="D6" s="40">
        <v>0.11770031688546853</v>
      </c>
      <c r="E6" s="40">
        <v>6.2397611098438506E-2</v>
      </c>
      <c r="F6" s="40">
        <v>8.5936202026914765E-2</v>
      </c>
      <c r="G6" s="40">
        <v>8.7923904052936305E-2</v>
      </c>
      <c r="H6" s="40">
        <v>0.10336817653890824</v>
      </c>
      <c r="I6" s="41">
        <v>0.15984757320497392</v>
      </c>
      <c r="J6" s="42">
        <v>0.11057605704389761</v>
      </c>
    </row>
    <row r="7" spans="1:10" ht="15.75" x14ac:dyDescent="0.2">
      <c r="A7" s="130" t="s">
        <v>390</v>
      </c>
      <c r="B7" s="129">
        <v>4.847124083735059E-2</v>
      </c>
      <c r="C7" s="40">
        <v>4.3811530736557899E-2</v>
      </c>
      <c r="D7" s="40">
        <v>5.0852572808208846E-2</v>
      </c>
      <c r="E7" s="40">
        <v>4.5268855110631855E-2</v>
      </c>
      <c r="F7" s="40">
        <v>4.0060641302541951E-2</v>
      </c>
      <c r="G7" s="40">
        <v>3.9371381306865176E-2</v>
      </c>
      <c r="H7" s="40">
        <v>4.7513462147608487E-2</v>
      </c>
      <c r="I7" s="41">
        <v>4.3922984356197355E-2</v>
      </c>
      <c r="J7" s="42">
        <v>4.6460528169704883E-2</v>
      </c>
    </row>
    <row r="8" spans="1:10" ht="15.75" x14ac:dyDescent="0.2">
      <c r="A8" s="130" t="s">
        <v>391</v>
      </c>
      <c r="B8" s="129">
        <v>3.8349552448476043E-2</v>
      </c>
      <c r="C8" s="40">
        <v>3.3327845642224491E-2</v>
      </c>
      <c r="D8" s="40">
        <v>3.5670573244135945E-2</v>
      </c>
      <c r="E8" s="40">
        <v>4.1556933413516371E-2</v>
      </c>
      <c r="F8" s="40">
        <v>3.2023591958797143E-2</v>
      </c>
      <c r="G8" s="40">
        <v>3.5897435897435895E-2</v>
      </c>
      <c r="H8" s="40">
        <v>3.7694013303769404E-2</v>
      </c>
      <c r="I8" s="41">
        <v>3.6301644604893706E-2</v>
      </c>
      <c r="J8" s="42">
        <v>3.6073345211533624E-2</v>
      </c>
    </row>
    <row r="9" spans="1:10" ht="15.75" x14ac:dyDescent="0.2">
      <c r="A9" s="130" t="s">
        <v>392</v>
      </c>
      <c r="B9" s="129">
        <v>3.4183210964562082E-2</v>
      </c>
      <c r="C9" s="40">
        <v>2.9133054558625002E-2</v>
      </c>
      <c r="D9" s="40">
        <v>3.9317271096356653E-2</v>
      </c>
      <c r="E9" s="40">
        <v>3.7160690956597471E-2</v>
      </c>
      <c r="F9" s="40">
        <v>3.6633992357534471E-2</v>
      </c>
      <c r="G9" s="40">
        <v>3.2092638544251449E-2</v>
      </c>
      <c r="H9" s="40">
        <v>5.5537957976982369E-2</v>
      </c>
      <c r="I9" s="41">
        <v>4.1716807059767345E-2</v>
      </c>
      <c r="J9" s="42">
        <v>3.4758895719745816E-2</v>
      </c>
    </row>
    <row r="10" spans="1:10" ht="15.75" x14ac:dyDescent="0.2">
      <c r="A10" s="130" t="s">
        <v>393</v>
      </c>
      <c r="B10" s="129">
        <v>2.8852214944798976E-2</v>
      </c>
      <c r="C10" s="40">
        <v>2.3245859537058378E-2</v>
      </c>
      <c r="D10" s="40">
        <v>2.7287359790754993E-2</v>
      </c>
      <c r="E10" s="40">
        <v>3.1976442776268585E-2</v>
      </c>
      <c r="F10" s="40">
        <v>2.242897491277621E-2</v>
      </c>
      <c r="G10" s="40">
        <v>2.9859387923904052E-2</v>
      </c>
      <c r="H10" s="40">
        <v>2.6501953331221625E-2</v>
      </c>
      <c r="I10" s="41">
        <v>2.7075812274368231E-2</v>
      </c>
      <c r="J10" s="42">
        <v>2.6683146331936844E-2</v>
      </c>
    </row>
    <row r="11" spans="1:10" ht="15.75" x14ac:dyDescent="0.2">
      <c r="A11" s="130" t="s">
        <v>394</v>
      </c>
      <c r="B11" s="129">
        <v>2.4883984799457293E-2</v>
      </c>
      <c r="C11" s="40">
        <v>2.6775542458266108E-2</v>
      </c>
      <c r="D11" s="40">
        <v>2.8477776101135086E-2</v>
      </c>
      <c r="E11" s="40">
        <v>2.6398191734234702E-2</v>
      </c>
      <c r="F11" s="40">
        <v>3.1068283768067785E-2</v>
      </c>
      <c r="G11" s="40">
        <v>3.1430934656741107E-2</v>
      </c>
      <c r="H11" s="40">
        <v>2.0272410516312955E-2</v>
      </c>
      <c r="I11" s="41">
        <v>4.5126353790613721E-2</v>
      </c>
      <c r="J11" s="42">
        <v>2.7064818233215798E-2</v>
      </c>
    </row>
    <row r="12" spans="1:10" ht="15.75" x14ac:dyDescent="0.2">
      <c r="A12" s="130" t="s">
        <v>395</v>
      </c>
      <c r="B12" s="129">
        <v>3.091737556506757E-2</v>
      </c>
      <c r="C12" s="40">
        <v>1.7325738368838696E-2</v>
      </c>
      <c r="D12" s="40">
        <v>2.2148449943832471E-2</v>
      </c>
      <c r="E12" s="40">
        <v>2.6522613690562594E-2</v>
      </c>
      <c r="F12" s="40">
        <v>3.6509386941352383E-2</v>
      </c>
      <c r="G12" s="40">
        <v>1.9106699751861043E-2</v>
      </c>
      <c r="H12" s="40">
        <v>1.8688628444726005E-2</v>
      </c>
      <c r="I12" s="41">
        <v>3.1889290012033694E-2</v>
      </c>
      <c r="J12" s="42">
        <v>2.5019128182902882E-2</v>
      </c>
    </row>
    <row r="13" spans="1:10" ht="15.75" x14ac:dyDescent="0.2">
      <c r="A13" s="130" t="s">
        <v>396</v>
      </c>
      <c r="B13" s="129">
        <v>1.8910627772808317E-2</v>
      </c>
      <c r="C13" s="40">
        <v>1.8879852490862995E-2</v>
      </c>
      <c r="D13" s="40">
        <v>1.4989185654645139E-2</v>
      </c>
      <c r="E13" s="40">
        <v>1.7833813740331377E-2</v>
      </c>
      <c r="F13" s="40">
        <v>1.6614055490945339E-2</v>
      </c>
      <c r="G13" s="40">
        <v>1.6459884201819687E-2</v>
      </c>
      <c r="H13" s="40">
        <v>1.8899799387604267E-2</v>
      </c>
      <c r="I13" s="41">
        <v>1.2234255916566386E-2</v>
      </c>
      <c r="J13" s="42">
        <v>1.7663918272274745E-2</v>
      </c>
    </row>
    <row r="14" spans="1:10" ht="15.75" x14ac:dyDescent="0.2">
      <c r="A14" s="130" t="s">
        <v>397</v>
      </c>
      <c r="B14" s="129">
        <v>1.6035011676562228E-2</v>
      </c>
      <c r="C14" s="40">
        <v>1.9749102762503704E-2</v>
      </c>
      <c r="D14" s="40">
        <v>1.3706553996277853E-2</v>
      </c>
      <c r="E14" s="40">
        <v>1.9326877216266098E-2</v>
      </c>
      <c r="F14" s="40">
        <v>1.8524671872404055E-2</v>
      </c>
      <c r="G14" s="40">
        <v>2.903225806451613E-2</v>
      </c>
      <c r="H14" s="40">
        <v>2.2700876359412946E-2</v>
      </c>
      <c r="I14" s="41">
        <v>4.6129161652627357E-3</v>
      </c>
      <c r="J14" s="42">
        <v>1.7332184750602383E-2</v>
      </c>
    </row>
    <row r="15" spans="1:10" ht="15.75" x14ac:dyDescent="0.2">
      <c r="A15" s="130" t="s">
        <v>398</v>
      </c>
      <c r="B15" s="129">
        <v>1.6671369309551969E-2</v>
      </c>
      <c r="C15" s="40">
        <v>1.2057554904349545E-2</v>
      </c>
      <c r="D15" s="40">
        <v>1.4637090689603139E-2</v>
      </c>
      <c r="E15" s="40">
        <v>1.2628828567281173E-2</v>
      </c>
      <c r="F15" s="40">
        <v>1.2543611895663732E-2</v>
      </c>
      <c r="G15" s="40">
        <v>1.3234077750206782E-2</v>
      </c>
      <c r="H15" s="40">
        <v>1.3726111287086897E-2</v>
      </c>
      <c r="I15" s="41">
        <v>2.7878058563979142E-2</v>
      </c>
      <c r="J15" s="42">
        <v>1.4264541431911694E-2</v>
      </c>
    </row>
    <row r="16" spans="1:10" ht="15.75" x14ac:dyDescent="0.2">
      <c r="A16" s="130" t="s">
        <v>399</v>
      </c>
      <c r="B16" s="129">
        <v>1.0601958300564918E-2</v>
      </c>
      <c r="C16" s="40">
        <v>6.2230417174278093E-3</v>
      </c>
      <c r="D16" s="40">
        <v>1.2599969820431567E-2</v>
      </c>
      <c r="E16" s="40">
        <v>1.3002094436264853E-2</v>
      </c>
      <c r="F16" s="40">
        <v>9.2623359362020274E-3</v>
      </c>
      <c r="G16" s="40">
        <v>1.0090984284532672E-2</v>
      </c>
      <c r="H16" s="40">
        <v>7.8133248864956182E-3</v>
      </c>
      <c r="I16" s="41">
        <v>1.3437625350982751E-2</v>
      </c>
      <c r="J16" s="42">
        <v>9.900283757006979E-3</v>
      </c>
    </row>
    <row r="17" spans="1:10" ht="15.75" x14ac:dyDescent="0.2">
      <c r="A17" s="130" t="s">
        <v>383</v>
      </c>
      <c r="B17" s="129">
        <v>1.3681689109279416E-2</v>
      </c>
      <c r="C17" s="40">
        <v>1.0812946560863982E-2</v>
      </c>
      <c r="D17" s="40">
        <v>1.4167630736213806E-2</v>
      </c>
      <c r="E17" s="40">
        <v>1.6776227111544285E-2</v>
      </c>
      <c r="F17" s="40">
        <v>1.152600099684333E-2</v>
      </c>
      <c r="G17" s="40">
        <v>1.7700578990901571E-2</v>
      </c>
      <c r="H17" s="40">
        <v>1.2564671101256468E-2</v>
      </c>
      <c r="I17" s="41">
        <v>2.6073004412354592E-2</v>
      </c>
      <c r="J17" s="42">
        <v>1.3265773839779843E-2</v>
      </c>
    </row>
    <row r="18" spans="1:10" ht="16.5" thickBot="1" x14ac:dyDescent="0.25">
      <c r="A18" s="131" t="s">
        <v>400</v>
      </c>
      <c r="B18" s="129">
        <v>4.8327159863843479E-3</v>
      </c>
      <c r="C18" s="40">
        <v>3.035790721411873E-3</v>
      </c>
      <c r="D18" s="40">
        <v>1.9532887346377613E-3</v>
      </c>
      <c r="E18" s="40">
        <v>2.3225431847873419E-3</v>
      </c>
      <c r="F18" s="40">
        <v>7.5801628177438116E-3</v>
      </c>
      <c r="G18" s="40">
        <v>3.391232423490488E-3</v>
      </c>
      <c r="H18" s="40">
        <v>7.1798120578608383E-3</v>
      </c>
      <c r="I18" s="41">
        <v>5.8162855996791015E-3</v>
      </c>
      <c r="J18" s="42">
        <v>3.7703476602977399E-3</v>
      </c>
    </row>
    <row r="19" spans="1:10" ht="15.75" x14ac:dyDescent="0.2">
      <c r="A19" s="146" t="s">
        <v>380</v>
      </c>
      <c r="B19" s="133">
        <v>0.99999999999999978</v>
      </c>
      <c r="C19" s="38">
        <v>1</v>
      </c>
      <c r="D19" s="38">
        <v>1.0000000000000002</v>
      </c>
      <c r="E19" s="38">
        <v>1.0000000000000002</v>
      </c>
      <c r="F19" s="38">
        <v>1</v>
      </c>
      <c r="G19" s="38">
        <v>1</v>
      </c>
      <c r="H19" s="38">
        <v>1</v>
      </c>
      <c r="I19" s="134">
        <v>0.99999999999999989</v>
      </c>
      <c r="J19" s="38">
        <v>1</v>
      </c>
    </row>
    <row r="20" spans="1:10" s="203" customFormat="1" x14ac:dyDescent="0.2">
      <c r="A20" s="203" t="s">
        <v>242</v>
      </c>
    </row>
  </sheetData>
  <mergeCells count="2">
    <mergeCell ref="A1:J1"/>
    <mergeCell ref="A20:XFD20"/>
  </mergeCells>
  <hyperlinks>
    <hyperlink ref="A20" location="TableOfContents!A1" display="Back to Table of Contents" xr:uid="{ECB7AC28-1D84-4CFA-A526-B37A923E58F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J7"/>
  <sheetViews>
    <sheetView zoomScaleNormal="100" workbookViewId="0">
      <selection sqref="A1:J1"/>
    </sheetView>
  </sheetViews>
  <sheetFormatPr defaultColWidth="0" defaultRowHeight="15" zeroHeight="1" x14ac:dyDescent="0.2"/>
  <cols>
    <col min="1" max="1" width="13.42578125" style="7" bestFit="1" customWidth="1"/>
    <col min="2" max="9" width="10" style="7" customWidth="1"/>
    <col min="10" max="10" width="10.28515625" style="7" customWidth="1"/>
    <col min="11" max="16384" width="9.140625" style="7" hidden="1"/>
  </cols>
  <sheetData>
    <row r="1" spans="1:10" x14ac:dyDescent="0.2">
      <c r="A1" s="201" t="str">
        <f>T_h014</f>
        <v>Table N.14 Number of active participant plans by gender at 31 March 2023</v>
      </c>
      <c r="B1" s="201"/>
      <c r="C1" s="201"/>
      <c r="D1" s="201"/>
      <c r="E1" s="201"/>
      <c r="F1" s="201"/>
      <c r="G1" s="201"/>
      <c r="H1" s="201"/>
      <c r="I1" s="201"/>
      <c r="J1" s="201"/>
    </row>
    <row r="2" spans="1:10" ht="16.5" thickBot="1" x14ac:dyDescent="0.25">
      <c r="A2" s="118" t="s">
        <v>45</v>
      </c>
      <c r="B2" s="25" t="s">
        <v>35</v>
      </c>
      <c r="C2" s="14" t="s">
        <v>36</v>
      </c>
      <c r="D2" s="14" t="s">
        <v>37</v>
      </c>
      <c r="E2" s="14" t="s">
        <v>38</v>
      </c>
      <c r="F2" s="14" t="s">
        <v>39</v>
      </c>
      <c r="G2" s="14" t="s">
        <v>40</v>
      </c>
      <c r="H2" s="14" t="s">
        <v>41</v>
      </c>
      <c r="I2" s="172" t="s">
        <v>42</v>
      </c>
      <c r="J2" s="14" t="s">
        <v>43</v>
      </c>
    </row>
    <row r="3" spans="1:10" ht="15.75" x14ac:dyDescent="0.2">
      <c r="A3" s="128" t="s">
        <v>381</v>
      </c>
      <c r="B3" s="19">
        <v>111224</v>
      </c>
      <c r="C3" s="124">
        <v>95351</v>
      </c>
      <c r="D3" s="124">
        <v>76648</v>
      </c>
      <c r="E3" s="124">
        <v>31281</v>
      </c>
      <c r="F3" s="124">
        <v>31668</v>
      </c>
      <c r="G3" s="124">
        <v>7770</v>
      </c>
      <c r="H3" s="124">
        <v>6018</v>
      </c>
      <c r="I3" s="173">
        <v>3607</v>
      </c>
      <c r="J3" s="174">
        <v>363599</v>
      </c>
    </row>
    <row r="4" spans="1:10" ht="15.75" x14ac:dyDescent="0.2">
      <c r="A4" s="130" t="s">
        <v>382</v>
      </c>
      <c r="B4" s="19">
        <v>64030</v>
      </c>
      <c r="C4" s="124">
        <v>60872</v>
      </c>
      <c r="D4" s="124">
        <v>47670</v>
      </c>
      <c r="E4" s="124">
        <v>19208</v>
      </c>
      <c r="F4" s="124">
        <v>18517</v>
      </c>
      <c r="G4" s="124">
        <v>4959</v>
      </c>
      <c r="H4" s="124">
        <v>3900</v>
      </c>
      <c r="I4" s="173">
        <v>1883</v>
      </c>
      <c r="J4" s="174">
        <v>221062</v>
      </c>
    </row>
    <row r="5" spans="1:10" ht="16.5" thickBot="1" x14ac:dyDescent="0.25">
      <c r="A5" s="131" t="s">
        <v>383</v>
      </c>
      <c r="B5" s="19">
        <v>2023</v>
      </c>
      <c r="C5" s="124">
        <v>2257</v>
      </c>
      <c r="D5" s="124">
        <v>1231</v>
      </c>
      <c r="E5" s="124">
        <v>505</v>
      </c>
      <c r="F5" s="124">
        <v>887</v>
      </c>
      <c r="G5" s="124">
        <v>320</v>
      </c>
      <c r="H5" s="124">
        <v>142</v>
      </c>
      <c r="I5" s="173">
        <v>32</v>
      </c>
      <c r="J5" s="174">
        <v>7398</v>
      </c>
    </row>
    <row r="6" spans="1:10" ht="15.75" x14ac:dyDescent="0.2">
      <c r="A6" s="146" t="s">
        <v>380</v>
      </c>
      <c r="B6" s="23">
        <v>177277</v>
      </c>
      <c r="C6" s="126">
        <v>158480</v>
      </c>
      <c r="D6" s="126">
        <v>125549</v>
      </c>
      <c r="E6" s="126">
        <v>50994</v>
      </c>
      <c r="F6" s="126">
        <v>51072</v>
      </c>
      <c r="G6" s="126">
        <v>13049</v>
      </c>
      <c r="H6" s="126">
        <v>10060</v>
      </c>
      <c r="I6" s="181">
        <v>5522</v>
      </c>
      <c r="J6" s="126">
        <v>592059</v>
      </c>
    </row>
    <row r="7" spans="1:10" s="203" customFormat="1" x14ac:dyDescent="0.2">
      <c r="A7" s="203" t="s">
        <v>242</v>
      </c>
    </row>
  </sheetData>
  <mergeCells count="2">
    <mergeCell ref="A1:J1"/>
    <mergeCell ref="A7:XFD7"/>
  </mergeCells>
  <hyperlinks>
    <hyperlink ref="A7" location="TableOfContents!A1" display="Back to Table of Contents" xr:uid="{F4BFAC98-C6F1-4AA8-85F7-C562366222C9}"/>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J7"/>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T_h015</f>
        <v>Table N.15 Proportion of active participant plans by gender at 31 March 2023</v>
      </c>
      <c r="B1" s="201"/>
      <c r="C1" s="201"/>
      <c r="D1" s="201"/>
      <c r="E1" s="201"/>
      <c r="F1" s="201"/>
      <c r="G1" s="201"/>
      <c r="H1" s="201"/>
      <c r="I1" s="201"/>
      <c r="J1" s="201"/>
    </row>
    <row r="2" spans="1:10" ht="16.5" thickBot="1" x14ac:dyDescent="0.25">
      <c r="A2" s="118" t="s">
        <v>45</v>
      </c>
      <c r="B2" s="25" t="s">
        <v>35</v>
      </c>
      <c r="C2" s="14" t="s">
        <v>36</v>
      </c>
      <c r="D2" s="14" t="s">
        <v>37</v>
      </c>
      <c r="E2" s="14" t="s">
        <v>38</v>
      </c>
      <c r="F2" s="14" t="s">
        <v>39</v>
      </c>
      <c r="G2" s="14" t="s">
        <v>40</v>
      </c>
      <c r="H2" s="14" t="s">
        <v>41</v>
      </c>
      <c r="I2" s="172" t="s">
        <v>42</v>
      </c>
      <c r="J2" s="14" t="s">
        <v>43</v>
      </c>
    </row>
    <row r="3" spans="1:10" ht="15.75" x14ac:dyDescent="0.2">
      <c r="A3" s="128" t="s">
        <v>381</v>
      </c>
      <c r="B3" s="175">
        <v>0.62740231389294721</v>
      </c>
      <c r="C3" s="152">
        <v>0.6016595153962645</v>
      </c>
      <c r="D3" s="152">
        <v>0.61050267226341903</v>
      </c>
      <c r="E3" s="152">
        <v>0.61342510883633372</v>
      </c>
      <c r="F3" s="152">
        <v>0.62006578947368418</v>
      </c>
      <c r="G3" s="152">
        <v>0.5954479270442179</v>
      </c>
      <c r="H3" s="152">
        <v>0.59821073558648108</v>
      </c>
      <c r="I3" s="176">
        <v>0.65320536037667509</v>
      </c>
      <c r="J3" s="177">
        <v>0.61412629484561509</v>
      </c>
    </row>
    <row r="4" spans="1:10" ht="15.75" x14ac:dyDescent="0.2">
      <c r="A4" s="130" t="s">
        <v>382</v>
      </c>
      <c r="B4" s="175">
        <v>0.361186166282146</v>
      </c>
      <c r="C4" s="152">
        <v>0.38409893992932864</v>
      </c>
      <c r="D4" s="152">
        <v>0.3796923910186461</v>
      </c>
      <c r="E4" s="152">
        <v>0.37667176530572222</v>
      </c>
      <c r="F4" s="152">
        <v>0.36256657268170428</v>
      </c>
      <c r="G4" s="152">
        <v>0.38002912100544101</v>
      </c>
      <c r="H4" s="152">
        <v>0.38767395626242546</v>
      </c>
      <c r="I4" s="176">
        <v>0.34099963781238679</v>
      </c>
      <c r="J4" s="177">
        <v>0.37337832884898298</v>
      </c>
    </row>
    <row r="5" spans="1:10" ht="16.5" thickBot="1" x14ac:dyDescent="0.25">
      <c r="A5" s="131" t="s">
        <v>383</v>
      </c>
      <c r="B5" s="175">
        <v>1.1411519824906784E-2</v>
      </c>
      <c r="C5" s="152">
        <v>1.4241544674406866E-2</v>
      </c>
      <c r="D5" s="152">
        <v>9.8049367179348298E-3</v>
      </c>
      <c r="E5" s="152">
        <v>9.9031258579440722E-3</v>
      </c>
      <c r="F5" s="152">
        <v>1.7367637844611528E-2</v>
      </c>
      <c r="G5" s="152">
        <v>2.4522951950341022E-2</v>
      </c>
      <c r="H5" s="152">
        <v>1.411530815109344E-2</v>
      </c>
      <c r="I5" s="176">
        <v>5.795001810938066E-3</v>
      </c>
      <c r="J5" s="177">
        <v>1.2495376305401996E-2</v>
      </c>
    </row>
    <row r="6" spans="1:10" ht="15.75" x14ac:dyDescent="0.2">
      <c r="A6" s="146" t="s">
        <v>380</v>
      </c>
      <c r="B6" s="178">
        <v>1</v>
      </c>
      <c r="C6" s="179">
        <v>1</v>
      </c>
      <c r="D6" s="179">
        <v>0.99999999999999989</v>
      </c>
      <c r="E6" s="179">
        <v>1</v>
      </c>
      <c r="F6" s="179">
        <v>1</v>
      </c>
      <c r="G6" s="179">
        <v>0.99999999999999989</v>
      </c>
      <c r="H6" s="179">
        <v>1</v>
      </c>
      <c r="I6" s="180">
        <v>1</v>
      </c>
      <c r="J6" s="179">
        <v>1.0000000000000002</v>
      </c>
    </row>
    <row r="7" spans="1:10" s="203" customFormat="1" x14ac:dyDescent="0.2">
      <c r="A7" s="203" t="s">
        <v>242</v>
      </c>
    </row>
  </sheetData>
  <mergeCells count="2">
    <mergeCell ref="A1:J1"/>
    <mergeCell ref="A7:XFD7"/>
  </mergeCells>
  <hyperlinks>
    <hyperlink ref="A7" location="TableOfContents!A1" display="Back to Table of Contents" xr:uid="{BF4BD44B-5889-4DBB-BAAF-77F5F8ED7BB7}"/>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J7"/>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T_h016</f>
        <v>Table N.16 Number of active participant plans (participants in SIL) by gender at 31 March 2023</v>
      </c>
      <c r="B1" s="201"/>
      <c r="C1" s="201"/>
      <c r="D1" s="201"/>
      <c r="E1" s="201"/>
      <c r="F1" s="201"/>
      <c r="G1" s="201"/>
      <c r="H1" s="201"/>
      <c r="I1" s="201"/>
      <c r="J1" s="201"/>
    </row>
    <row r="2" spans="1:10" ht="16.5" thickBot="1" x14ac:dyDescent="0.25">
      <c r="A2" s="118" t="s">
        <v>45</v>
      </c>
      <c r="B2" s="25" t="s">
        <v>35</v>
      </c>
      <c r="C2" s="14" t="s">
        <v>36</v>
      </c>
      <c r="D2" s="14" t="s">
        <v>37</v>
      </c>
      <c r="E2" s="14" t="s">
        <v>38</v>
      </c>
      <c r="F2" s="14" t="s">
        <v>39</v>
      </c>
      <c r="G2" s="14" t="s">
        <v>40</v>
      </c>
      <c r="H2" s="14" t="s">
        <v>41</v>
      </c>
      <c r="I2" s="172" t="s">
        <v>42</v>
      </c>
      <c r="J2" s="14" t="s">
        <v>43</v>
      </c>
    </row>
    <row r="3" spans="1:10" ht="15.75" x14ac:dyDescent="0.2">
      <c r="A3" s="128" t="s">
        <v>381</v>
      </c>
      <c r="B3" s="19">
        <v>6397</v>
      </c>
      <c r="C3" s="124">
        <v>3926</v>
      </c>
      <c r="D3" s="124">
        <v>3729</v>
      </c>
      <c r="E3" s="124">
        <v>1660</v>
      </c>
      <c r="F3" s="124">
        <v>1627</v>
      </c>
      <c r="G3" s="124">
        <v>544</v>
      </c>
      <c r="H3" s="124">
        <v>355</v>
      </c>
      <c r="I3" s="173">
        <v>323</v>
      </c>
      <c r="J3" s="174">
        <v>18562</v>
      </c>
    </row>
    <row r="4" spans="1:10" ht="15.75" x14ac:dyDescent="0.2">
      <c r="A4" s="130" t="s">
        <v>382</v>
      </c>
      <c r="B4" s="19">
        <v>4268</v>
      </c>
      <c r="C4" s="124">
        <v>2673</v>
      </c>
      <c r="D4" s="124">
        <v>2517</v>
      </c>
      <c r="E4" s="124">
        <v>1101</v>
      </c>
      <c r="F4" s="124">
        <v>1153</v>
      </c>
      <c r="G4" s="124">
        <v>390</v>
      </c>
      <c r="H4" s="124">
        <v>231</v>
      </c>
      <c r="I4" s="173">
        <v>212</v>
      </c>
      <c r="J4" s="174">
        <v>12545</v>
      </c>
    </row>
    <row r="5" spans="1:10" ht="16.5" thickBot="1" x14ac:dyDescent="0.25">
      <c r="A5" s="131" t="s">
        <v>383</v>
      </c>
      <c r="B5" s="19">
        <v>39</v>
      </c>
      <c r="C5" s="124">
        <v>26</v>
      </c>
      <c r="D5" s="124">
        <v>17</v>
      </c>
      <c r="E5" s="124" t="s">
        <v>370</v>
      </c>
      <c r="F5" s="124">
        <v>140</v>
      </c>
      <c r="G5" s="124">
        <v>25</v>
      </c>
      <c r="H5" s="124" t="s">
        <v>370</v>
      </c>
      <c r="I5" s="173" t="s">
        <v>370</v>
      </c>
      <c r="J5" s="174">
        <v>261</v>
      </c>
    </row>
    <row r="6" spans="1:10" ht="15.75" x14ac:dyDescent="0.2">
      <c r="A6" s="146" t="s">
        <v>380</v>
      </c>
      <c r="B6" s="23">
        <v>10704</v>
      </c>
      <c r="C6" s="126">
        <v>6625</v>
      </c>
      <c r="D6" s="126">
        <v>6263</v>
      </c>
      <c r="E6" s="126">
        <v>2771</v>
      </c>
      <c r="F6" s="126">
        <v>2920</v>
      </c>
      <c r="G6" s="126">
        <v>959</v>
      </c>
      <c r="H6" s="126">
        <v>589</v>
      </c>
      <c r="I6" s="181">
        <v>536</v>
      </c>
      <c r="J6" s="126">
        <v>31368</v>
      </c>
    </row>
    <row r="7" spans="1:10" s="203" customFormat="1" x14ac:dyDescent="0.2">
      <c r="A7" s="203" t="s">
        <v>242</v>
      </c>
    </row>
  </sheetData>
  <mergeCells count="2">
    <mergeCell ref="A1:J1"/>
    <mergeCell ref="A7:XFD7"/>
  </mergeCells>
  <hyperlinks>
    <hyperlink ref="A7" location="TableOfContents!A1" display="Back to Table of Contents" xr:uid="{6882BFD4-E456-469A-80E0-56D3449BDEA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7"/>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0" style="7" hidden="1"/>
  </cols>
  <sheetData>
    <row r="1" spans="1:10" x14ac:dyDescent="0.2">
      <c r="A1" s="201" t="str">
        <f>T_h017</f>
        <v>Table N.17 Proportion of active participant plans (participants in SIL) by gender at 31 March 2023</v>
      </c>
      <c r="B1" s="201"/>
      <c r="C1" s="201"/>
      <c r="D1" s="201"/>
      <c r="E1" s="201"/>
      <c r="F1" s="201"/>
      <c r="G1" s="201"/>
      <c r="H1" s="201"/>
      <c r="I1" s="201"/>
      <c r="J1" s="201"/>
    </row>
    <row r="2" spans="1:10" ht="16.5" thickBot="1" x14ac:dyDescent="0.25">
      <c r="A2" s="118" t="s">
        <v>45</v>
      </c>
      <c r="B2" s="25" t="s">
        <v>35</v>
      </c>
      <c r="C2" s="14" t="s">
        <v>36</v>
      </c>
      <c r="D2" s="14" t="s">
        <v>37</v>
      </c>
      <c r="E2" s="14" t="s">
        <v>38</v>
      </c>
      <c r="F2" s="14" t="s">
        <v>39</v>
      </c>
      <c r="G2" s="14" t="s">
        <v>40</v>
      </c>
      <c r="H2" s="14" t="s">
        <v>41</v>
      </c>
      <c r="I2" s="172" t="s">
        <v>42</v>
      </c>
      <c r="J2" s="14" t="s">
        <v>43</v>
      </c>
    </row>
    <row r="3" spans="1:10" ht="15.75" x14ac:dyDescent="0.2">
      <c r="A3" s="128" t="s">
        <v>381</v>
      </c>
      <c r="B3" s="175">
        <v>0.59762705530642746</v>
      </c>
      <c r="C3" s="152">
        <v>0.59260377358490568</v>
      </c>
      <c r="D3" s="152">
        <v>0.59540156474532968</v>
      </c>
      <c r="E3" s="152">
        <v>0.59906171057380009</v>
      </c>
      <c r="F3" s="152">
        <v>0.55719178082191778</v>
      </c>
      <c r="G3" s="152">
        <v>0.56725755995828986</v>
      </c>
      <c r="H3" s="152">
        <v>0.60271646859083194</v>
      </c>
      <c r="I3" s="176">
        <v>0.60261194029850751</v>
      </c>
      <c r="J3" s="177">
        <v>0.59174955368528437</v>
      </c>
    </row>
    <row r="4" spans="1:10" ht="15.75" x14ac:dyDescent="0.2">
      <c r="A4" s="130" t="s">
        <v>382</v>
      </c>
      <c r="B4" s="175">
        <v>0.39872944693572498</v>
      </c>
      <c r="C4" s="152">
        <v>0.40347169811320754</v>
      </c>
      <c r="D4" s="152">
        <v>0.40188408111128854</v>
      </c>
      <c r="E4" s="152">
        <v>0.39732948394081558</v>
      </c>
      <c r="F4" s="152">
        <v>0.39486301369863014</v>
      </c>
      <c r="G4" s="152">
        <v>0.40667361835245047</v>
      </c>
      <c r="H4" s="152">
        <v>0.39219015280135822</v>
      </c>
      <c r="I4" s="176">
        <v>0.39552238805970147</v>
      </c>
      <c r="J4" s="177">
        <v>0.39992986483040038</v>
      </c>
    </row>
    <row r="5" spans="1:10" ht="16.5" thickBot="1" x14ac:dyDescent="0.25">
      <c r="A5" s="131" t="s">
        <v>383</v>
      </c>
      <c r="B5" s="175">
        <v>3.6434977578475337E-3</v>
      </c>
      <c r="C5" s="152">
        <v>3.9245283018867925E-3</v>
      </c>
      <c r="D5" s="152">
        <v>2.7143541433817661E-3</v>
      </c>
      <c r="E5" s="152">
        <v>3.6088054853843378E-3</v>
      </c>
      <c r="F5" s="152">
        <v>4.7945205479452052E-2</v>
      </c>
      <c r="G5" s="152">
        <v>2.6068821689259645E-2</v>
      </c>
      <c r="H5" s="152">
        <v>5.0933786078098476E-3</v>
      </c>
      <c r="I5" s="176">
        <v>1.8656716417910447E-3</v>
      </c>
      <c r="J5" s="177">
        <v>8.3205814843152256E-3</v>
      </c>
    </row>
    <row r="6" spans="1:10" ht="15.75" x14ac:dyDescent="0.2">
      <c r="A6" s="146" t="s">
        <v>380</v>
      </c>
      <c r="B6" s="178">
        <v>1</v>
      </c>
      <c r="C6" s="179">
        <v>1</v>
      </c>
      <c r="D6" s="179">
        <v>0.99999999999999989</v>
      </c>
      <c r="E6" s="179">
        <v>1</v>
      </c>
      <c r="F6" s="179">
        <v>1</v>
      </c>
      <c r="G6" s="179">
        <v>0.99999999999999989</v>
      </c>
      <c r="H6" s="179">
        <v>1</v>
      </c>
      <c r="I6" s="180">
        <v>1</v>
      </c>
      <c r="J6" s="179">
        <v>1</v>
      </c>
    </row>
    <row r="7" spans="1:10" s="203" customFormat="1" x14ac:dyDescent="0.2">
      <c r="A7" s="203" t="s">
        <v>242</v>
      </c>
    </row>
  </sheetData>
  <mergeCells count="2">
    <mergeCell ref="A1:J1"/>
    <mergeCell ref="A7:XFD7"/>
  </mergeCells>
  <hyperlinks>
    <hyperlink ref="A7" location="TableOfContents!A1" display="Back to Table of Contents" xr:uid="{2112FF87-CD15-4744-80F4-9729E72E3615}"/>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88"/>
  <sheetViews>
    <sheetView zoomScaleNormal="100" workbookViewId="0"/>
  </sheetViews>
  <sheetFormatPr defaultColWidth="0" defaultRowHeight="15.75" zeroHeight="1" x14ac:dyDescent="0.25"/>
  <cols>
    <col min="1" max="1" width="170.140625" style="10" customWidth="1"/>
    <col min="2" max="2" width="19.42578125" customWidth="1"/>
    <col min="3" max="3" width="6.140625" style="4" hidden="1" customWidth="1"/>
    <col min="4" max="4" width="9.140625" style="5" hidden="1" customWidth="1"/>
    <col min="5" max="5" width="15.140625" style="4" hidden="1" customWidth="1"/>
    <col min="6" max="6" width="6.140625" style="6" hidden="1" customWidth="1"/>
    <col min="7" max="9" width="6.140625" hidden="1" customWidth="1"/>
    <col min="10" max="10" width="31.5703125" hidden="1"/>
    <col min="11" max="11" width="6.140625" hidden="1" customWidth="1"/>
    <col min="12" max="16383" width="12.140625" hidden="1"/>
    <col min="16384" max="16384" width="8.28515625" hidden="1"/>
  </cols>
  <sheetData>
    <row r="1" spans="1:6" ht="21" thickBot="1" x14ac:dyDescent="0.35">
      <c r="A1" s="186" t="s">
        <v>154</v>
      </c>
      <c r="B1" s="7"/>
      <c r="C1" s="4" t="s">
        <v>65</v>
      </c>
      <c r="D1" s="5" t="s">
        <v>66</v>
      </c>
      <c r="F1" s="6" t="s">
        <v>246</v>
      </c>
    </row>
    <row r="2" spans="1:6" ht="16.5" thickTop="1" x14ac:dyDescent="0.25">
      <c r="A2" s="8" t="s">
        <v>152</v>
      </c>
      <c r="B2" s="9" t="s">
        <v>153</v>
      </c>
      <c r="C2" s="4" t="s">
        <v>267</v>
      </c>
      <c r="F2" s="6">
        <v>1</v>
      </c>
    </row>
    <row r="3" spans="1:6" x14ac:dyDescent="0.25">
      <c r="A3" s="11" t="str">
        <f>"Table N."&amp;C3&amp;" "&amp;E3</f>
        <v>Table N.1 Active participants including ECA at 31 March 2023</v>
      </c>
      <c r="B3" s="182" t="s">
        <v>155</v>
      </c>
      <c r="C3" s="4">
        <f>IF(AND(F3=0,$C$2&lt;&gt;"Full"),0,IF($C$2="Full",IF(LEFT(D3,1)="T",COUNTIF($D$2:$D2,"*Table*")+1,0),IF(LEFT(D3,1)="T",COUNTIF($D$2:$D2,"*Table*")-COUNTIFS($F$2:F2,0,$D$2:$D2,"*Table*")+1,0)))</f>
        <v>1</v>
      </c>
      <c r="D3" s="5" t="s">
        <v>67</v>
      </c>
      <c r="E3" s="4" t="s">
        <v>295</v>
      </c>
      <c r="F3" s="6">
        <v>1</v>
      </c>
    </row>
    <row r="4" spans="1:6" x14ac:dyDescent="0.25">
      <c r="A4" s="11" t="str">
        <f t="shared" ref="A4:A67" si="0">"Table N."&amp;C4&amp;" "&amp;E4</f>
        <v>Table N.2 Number of active participant plans by age group at 31 March 2023</v>
      </c>
      <c r="B4" s="182" t="s">
        <v>156</v>
      </c>
      <c r="C4" s="4">
        <f>IF(AND(F4=0,$C$2&lt;&gt;"Full"),0,IF($C$2="Full",IF(LEFT(D4,1)="T",COUNTIF($D$2:$D3,"*Table*")+1,0),IF(LEFT(D4,1)="T",COUNTIF($D$2:$D3,"*Table*")-COUNTIFS($F$2:F3,0,$D$2:$D3,"*Table*")+1,0)))</f>
        <v>2</v>
      </c>
      <c r="D4" s="5" t="s">
        <v>68</v>
      </c>
      <c r="E4" s="4" t="s">
        <v>296</v>
      </c>
      <c r="F4" s="6">
        <v>1</v>
      </c>
    </row>
    <row r="5" spans="1:6" x14ac:dyDescent="0.25">
      <c r="A5" s="11" t="str">
        <f t="shared" si="0"/>
        <v>Table N.3 Proportion of active participant plans by age group at 31 March 2023</v>
      </c>
      <c r="B5" s="182" t="s">
        <v>157</v>
      </c>
      <c r="C5" s="4">
        <f>IF(AND(F5=0,$C$2&lt;&gt;"Full"),0,IF($C$2="Full",IF(LEFT(D5,1)="T",COUNTIF($D$2:$D4,"*Table*")+1,0),IF(LEFT(D5,1)="T",COUNTIF($D$2:$D4,"*Table*")-COUNTIFS($F$2:F4,0,$D$2:$D4,"*Table*")+1,0)))</f>
        <v>3</v>
      </c>
      <c r="D5" s="5" t="s">
        <v>69</v>
      </c>
      <c r="E5" s="4" t="s">
        <v>297</v>
      </c>
      <c r="F5" s="6">
        <v>1</v>
      </c>
    </row>
    <row r="6" spans="1:6" x14ac:dyDescent="0.25">
      <c r="A6" s="11" t="str">
        <f t="shared" si="0"/>
        <v>Table N.4 Number of active participant plans (participants in SIL) by age group at 31 March 2023</v>
      </c>
      <c r="B6" s="182" t="s">
        <v>158</v>
      </c>
      <c r="C6" s="4">
        <f>IF(AND(F6=0,$C$2&lt;&gt;"Full"),0,IF($C$2="Full",IF(LEFT(D6,1)="T",COUNTIF($D$2:$D5,"*Table*")+1,0),IF(LEFT(D6,1)="T",COUNTIF($D$2:$D5,"*Table*")-COUNTIFS($F$2:F5,0,$D$2:$D5,"*Table*")+1,0)))</f>
        <v>4</v>
      </c>
      <c r="D6" s="5" t="s">
        <v>70</v>
      </c>
      <c r="E6" s="4" t="s">
        <v>298</v>
      </c>
      <c r="F6" s="6">
        <v>1</v>
      </c>
    </row>
    <row r="7" spans="1:6" x14ac:dyDescent="0.25">
      <c r="A7" s="11" t="str">
        <f t="shared" si="0"/>
        <v>Table N.5 Proportion of active participant plans (participants in SIL) by age group at 31 March 2023</v>
      </c>
      <c r="B7" s="182" t="s">
        <v>159</v>
      </c>
      <c r="C7" s="4">
        <f>IF(AND(F7=0,$C$2&lt;&gt;"Full"),0,IF($C$2="Full",IF(LEFT(D7,1)="T",COUNTIF($D$2:$D6,"*Table*")+1,0),IF(LEFT(D7,1)="T",COUNTIF($D$2:$D6,"*Table*")-COUNTIFS($F$2:F6,0,$D$2:$D6,"*Table*")+1,0)))</f>
        <v>5</v>
      </c>
      <c r="D7" s="5" t="s">
        <v>71</v>
      </c>
      <c r="E7" s="4" t="s">
        <v>299</v>
      </c>
      <c r="F7" s="6">
        <v>1</v>
      </c>
    </row>
    <row r="8" spans="1:6" x14ac:dyDescent="0.25">
      <c r="A8" s="11" t="str">
        <f t="shared" si="0"/>
        <v>Table N.6 Number of active participant plans (participants not in SIL) by age group at 31 March 2023</v>
      </c>
      <c r="B8" s="182" t="s">
        <v>160</v>
      </c>
      <c r="C8" s="4">
        <f>IF(AND(F8=0,$C$2&lt;&gt;"Full"),0,IF($C$2="Full",IF(LEFT(D8,1)="T",COUNTIF($D$2:$D7,"*Table*")+1,0),IF(LEFT(D8,1)="T",COUNTIF($D$2:$D7,"*Table*")-COUNTIFS($F$2:F7,0,$D$2:$D7,"*Table*")+1,0)))</f>
        <v>6</v>
      </c>
      <c r="D8" s="5" t="s">
        <v>72</v>
      </c>
      <c r="E8" s="4" t="s">
        <v>300</v>
      </c>
      <c r="F8" s="6">
        <v>1</v>
      </c>
    </row>
    <row r="9" spans="1:6" x14ac:dyDescent="0.25">
      <c r="A9" s="11" t="str">
        <f t="shared" si="0"/>
        <v>Table N.7 Proportion of active participant plans (participants not in SIL) by age group at 31 March 2023</v>
      </c>
      <c r="B9" s="182" t="s">
        <v>161</v>
      </c>
      <c r="C9" s="4">
        <f>IF(AND(F9=0,$C$2&lt;&gt;"Full"),0,IF($C$2="Full",IF(LEFT(D9,1)="T",COUNTIF($D$2:$D8,"*Table*")+1,0),IF(LEFT(D9,1)="T",COUNTIF($D$2:$D8,"*Table*")-COUNTIFS($F$2:F8,0,$D$2:$D8,"*Table*")+1,0)))</f>
        <v>7</v>
      </c>
      <c r="D9" s="5" t="s">
        <v>73</v>
      </c>
      <c r="E9" s="4" t="s">
        <v>301</v>
      </c>
      <c r="F9" s="6">
        <v>1</v>
      </c>
    </row>
    <row r="10" spans="1:6" x14ac:dyDescent="0.25">
      <c r="A10" s="11" t="str">
        <f t="shared" si="0"/>
        <v>Table N.8 Number of active participant plans by primary disability group at 31 March 2023</v>
      </c>
      <c r="B10" s="182" t="s">
        <v>162</v>
      </c>
      <c r="C10" s="4">
        <f>IF(AND(F10=0,$C$2&lt;&gt;"Full"),0,IF($C$2="Full",IF(LEFT(D10,1)="T",COUNTIF($D$2:$D9,"*Table*")+1,0),IF(LEFT(D10,1)="T",COUNTIF($D$2:$D9,"*Table*")-COUNTIFS($F$2:F9,0,$D$2:$D9,"*Table*")+1,0)))</f>
        <v>8</v>
      </c>
      <c r="D10" s="5" t="s">
        <v>74</v>
      </c>
      <c r="E10" s="4" t="s">
        <v>302</v>
      </c>
      <c r="F10" s="6">
        <v>1</v>
      </c>
    </row>
    <row r="11" spans="1:6" x14ac:dyDescent="0.25">
      <c r="A11" s="11" t="str">
        <f t="shared" si="0"/>
        <v>Table N.9 Proportion of active participant plans by primary disability group at 31 March 2023</v>
      </c>
      <c r="B11" s="182" t="s">
        <v>163</v>
      </c>
      <c r="C11" s="4">
        <f>IF(AND(F11=0,$C$2&lt;&gt;"Full"),0,IF($C$2="Full",IF(LEFT(D11,1)="T",COUNTIF($D$2:$D10,"*Table*")+1,0),IF(LEFT(D11,1)="T",COUNTIF($D$2:$D10,"*Table*")-COUNTIFS($F$2:F10,0,$D$2:$D10,"*Table*")+1,0)))</f>
        <v>9</v>
      </c>
      <c r="D11" s="5" t="s">
        <v>75</v>
      </c>
      <c r="E11" s="4" t="s">
        <v>303</v>
      </c>
      <c r="F11" s="6">
        <v>1</v>
      </c>
    </row>
    <row r="12" spans="1:6" x14ac:dyDescent="0.25">
      <c r="A12" s="11" t="str">
        <f t="shared" si="0"/>
        <v>Table N.10 Number of active participant plans (participants in SIL) by primary disability group at 31 March 2023</v>
      </c>
      <c r="B12" s="182" t="s">
        <v>164</v>
      </c>
      <c r="C12" s="4">
        <f>IF(AND(F12=0,$C$2&lt;&gt;"Full"),0,IF($C$2="Full",IF(LEFT(D12,1)="T",COUNTIF($D$2:$D11,"*Table*")+1,0),IF(LEFT(D12,1)="T",COUNTIF($D$2:$D11,"*Table*")-COUNTIFS($F$2:F11,0,$D$2:$D11,"*Table*")+1,0)))</f>
        <v>10</v>
      </c>
      <c r="D12" s="5" t="s">
        <v>76</v>
      </c>
      <c r="E12" s="4" t="s">
        <v>304</v>
      </c>
      <c r="F12" s="6">
        <v>0</v>
      </c>
    </row>
    <row r="13" spans="1:6" x14ac:dyDescent="0.25">
      <c r="A13" s="11" t="str">
        <f t="shared" si="0"/>
        <v>Table N.11 Proportion of active participant plans (participants in SIL) by primary disability group at 31 March 2023</v>
      </c>
      <c r="B13" s="182" t="s">
        <v>165</v>
      </c>
      <c r="C13" s="4">
        <f>IF(AND(F13=0,$C$2&lt;&gt;"Full"),0,IF($C$2="Full",IF(LEFT(D13,1)="T",COUNTIF($D$2:$D12,"*Table*")+1,0),IF(LEFT(D13,1)="T",COUNTIF($D$2:$D12,"*Table*")-COUNTIFS($F$2:F12,0,$D$2:$D12,"*Table*")+1,0)))</f>
        <v>11</v>
      </c>
      <c r="D13" s="5" t="s">
        <v>77</v>
      </c>
      <c r="E13" s="4" t="s">
        <v>305</v>
      </c>
      <c r="F13" s="6">
        <v>0</v>
      </c>
    </row>
    <row r="14" spans="1:6" x14ac:dyDescent="0.25">
      <c r="A14" s="11" t="str">
        <f t="shared" si="0"/>
        <v>Table N.12 Number of active participant plans (participants not in SIL) by primary disability group at 31 March 2023</v>
      </c>
      <c r="B14" s="182" t="s">
        <v>166</v>
      </c>
      <c r="C14" s="4">
        <f>IF(AND(F14=0,$C$2&lt;&gt;"Full"),0,IF($C$2="Full",IF(LEFT(D14,1)="T",COUNTIF($D$2:$D13,"*Table*")+1,0),IF(LEFT(D14,1)="T",COUNTIF($D$2:$D13,"*Table*")-COUNTIFS($F$2:F13,0,$D$2:$D13,"*Table*")+1,0)))</f>
        <v>12</v>
      </c>
      <c r="D14" s="5" t="s">
        <v>78</v>
      </c>
      <c r="E14" s="4" t="s">
        <v>306</v>
      </c>
      <c r="F14" s="6">
        <v>0</v>
      </c>
    </row>
    <row r="15" spans="1:6" x14ac:dyDescent="0.25">
      <c r="A15" s="11" t="str">
        <f t="shared" si="0"/>
        <v>Table N.13 Proportion of active participant plans (participants not in SIL) by primary disability group at 31 March 2023</v>
      </c>
      <c r="B15" s="182" t="s">
        <v>167</v>
      </c>
      <c r="C15" s="4">
        <f>IF(AND(F15=0,$C$2&lt;&gt;"Full"),0,IF($C$2="Full",IF(LEFT(D15,1)="T",COUNTIF($D$2:$D14,"*Table*")+1,0),IF(LEFT(D15,1)="T",COUNTIF($D$2:$D14,"*Table*")-COUNTIFS($F$2:F14,0,$D$2:$D14,"*Table*")+1,0)))</f>
        <v>13</v>
      </c>
      <c r="D15" s="5" t="s">
        <v>79</v>
      </c>
      <c r="E15" s="4" t="s">
        <v>307</v>
      </c>
      <c r="F15" s="6">
        <v>0</v>
      </c>
    </row>
    <row r="16" spans="1:6" x14ac:dyDescent="0.25">
      <c r="A16" s="11" t="str">
        <f t="shared" si="0"/>
        <v>Table N.14 Number of active participant plans by gender at 31 March 2023</v>
      </c>
      <c r="B16" s="182" t="s">
        <v>168</v>
      </c>
      <c r="C16" s="4">
        <f>IF(AND(F16=0,$C$2&lt;&gt;"Full"),0,IF($C$2="Full",IF(LEFT(D16,1)="T",COUNTIF($D$2:$D15,"*Table*")+1,0),IF(LEFT(D16,1)="T",COUNTIF($D$2:$D15,"*Table*")-COUNTIFS($F$2:F15,0,$D$2:$D15,"*Table*")+1,0)))</f>
        <v>14</v>
      </c>
      <c r="D16" s="5" t="s">
        <v>80</v>
      </c>
      <c r="E16" s="4" t="s">
        <v>308</v>
      </c>
      <c r="F16" s="6">
        <v>0</v>
      </c>
    </row>
    <row r="17" spans="1:6" x14ac:dyDescent="0.25">
      <c r="A17" s="11" t="str">
        <f t="shared" si="0"/>
        <v>Table N.15 Proportion of active participant plans by gender at 31 March 2023</v>
      </c>
      <c r="B17" s="182" t="s">
        <v>169</v>
      </c>
      <c r="C17" s="4">
        <f>IF(AND(F17=0,$C$2&lt;&gt;"Full"),0,IF($C$2="Full",IF(LEFT(D17,1)="T",COUNTIF($D$2:$D16,"*Table*")+1,0),IF(LEFT(D17,1)="T",COUNTIF($D$2:$D16,"*Table*")-COUNTIFS($F$2:F16,0,$D$2:$D16,"*Table*")+1,0)))</f>
        <v>15</v>
      </c>
      <c r="D17" s="5" t="s">
        <v>81</v>
      </c>
      <c r="E17" s="4" t="s">
        <v>309</v>
      </c>
      <c r="F17" s="6">
        <v>0</v>
      </c>
    </row>
    <row r="18" spans="1:6" x14ac:dyDescent="0.25">
      <c r="A18" s="11" t="str">
        <f t="shared" si="0"/>
        <v>Table N.16 Number of active participant plans (participants in SIL) by gender at 31 March 2023</v>
      </c>
      <c r="B18" s="182" t="s">
        <v>170</v>
      </c>
      <c r="C18" s="4">
        <f>IF(AND(F18=0,$C$2&lt;&gt;"Full"),0,IF($C$2="Full",IF(LEFT(D18,1)="T",COUNTIF($D$2:$D17,"*Table*")+1,0),IF(LEFT(D18,1)="T",COUNTIF($D$2:$D17,"*Table*")-COUNTIFS($F$2:F17,0,$D$2:$D17,"*Table*")+1,0)))</f>
        <v>16</v>
      </c>
      <c r="D18" s="5" t="s">
        <v>82</v>
      </c>
      <c r="E18" s="4" t="s">
        <v>310</v>
      </c>
      <c r="F18" s="6">
        <v>0</v>
      </c>
    </row>
    <row r="19" spans="1:6" x14ac:dyDescent="0.25">
      <c r="A19" s="11" t="str">
        <f t="shared" si="0"/>
        <v>Table N.17 Proportion of active participant plans (participants in SIL) by gender at 31 March 2023</v>
      </c>
      <c r="B19" s="182" t="s">
        <v>171</v>
      </c>
      <c r="C19" s="4">
        <f>IF(AND(F19=0,$C$2&lt;&gt;"Full"),0,IF($C$2="Full",IF(LEFT(D19,1)="T",COUNTIF($D$2:$D18,"*Table*")+1,0),IF(LEFT(D19,1)="T",COUNTIF($D$2:$D18,"*Table*")-COUNTIFS($F$2:F18,0,$D$2:$D18,"*Table*")+1,0)))</f>
        <v>17</v>
      </c>
      <c r="D19" s="5" t="s">
        <v>83</v>
      </c>
      <c r="E19" s="4" t="s">
        <v>311</v>
      </c>
      <c r="F19" s="6">
        <v>0</v>
      </c>
    </row>
    <row r="20" spans="1:6" x14ac:dyDescent="0.25">
      <c r="A20" s="11" t="str">
        <f t="shared" si="0"/>
        <v>Table N.18 Number of active participant plans (participants not in SIL) by gender at 31 March 2023</v>
      </c>
      <c r="B20" s="182" t="s">
        <v>172</v>
      </c>
      <c r="C20" s="4">
        <f>IF(AND(F20=0,$C$2&lt;&gt;"Full"),0,IF($C$2="Full",IF(LEFT(D20,1)="T",COUNTIF($D$2:$D19,"*Table*")+1,0),IF(LEFT(D20,1)="T",COUNTIF($D$2:$D19,"*Table*")-COUNTIFS($F$2:F19,0,$D$2:$D19,"*Table*")+1,0)))</f>
        <v>18</v>
      </c>
      <c r="D20" s="5" t="s">
        <v>84</v>
      </c>
      <c r="E20" s="4" t="s">
        <v>312</v>
      </c>
      <c r="F20" s="6">
        <v>0</v>
      </c>
    </row>
    <row r="21" spans="1:6" x14ac:dyDescent="0.25">
      <c r="A21" s="11" t="str">
        <f t="shared" si="0"/>
        <v>Table N.19 Proportion of active participant plans (participants not in SIL) by gender at 31 March 2023</v>
      </c>
      <c r="B21" s="182" t="s">
        <v>173</v>
      </c>
      <c r="C21" s="4">
        <f>IF(AND(F21=0,$C$2&lt;&gt;"Full"),0,IF($C$2="Full",IF(LEFT(D21,1)="T",COUNTIF($D$2:$D20,"*Table*")+1,0),IF(LEFT(D21,1)="T",COUNTIF($D$2:$D20,"*Table*")-COUNTIFS($F$2:F20,0,$D$2:$D20,"*Table*")+1,0)))</f>
        <v>19</v>
      </c>
      <c r="D21" s="5" t="s">
        <v>85</v>
      </c>
      <c r="E21" s="4" t="s">
        <v>313</v>
      </c>
      <c r="F21" s="6">
        <v>0</v>
      </c>
    </row>
    <row r="22" spans="1:6" x14ac:dyDescent="0.25">
      <c r="A22" s="11" t="str">
        <f t="shared" si="0"/>
        <v>Table N.20 Number of active participant plans by other characteristics at 31 March 2023</v>
      </c>
      <c r="B22" s="182" t="s">
        <v>174</v>
      </c>
      <c r="C22" s="4">
        <f>IF(AND(F22=0,$C$2&lt;&gt;"Full"),0,IF($C$2="Full",IF(LEFT(D22,1)="T",COUNTIF($D$2:$D21,"*Table*")+1,0),IF(LEFT(D22,1)="T",COUNTIF($D$2:$D21,"*Table*")-COUNTIFS($F$2:F21,0,$D$2:$D21,"*Table*")+1,0)))</f>
        <v>20</v>
      </c>
      <c r="D22" s="5" t="s">
        <v>86</v>
      </c>
      <c r="E22" s="4" t="s">
        <v>314</v>
      </c>
      <c r="F22" s="6">
        <v>1</v>
      </c>
    </row>
    <row r="23" spans="1:6" x14ac:dyDescent="0.25">
      <c r="A23" s="11" t="str">
        <f t="shared" si="0"/>
        <v>Table N.21 Proportion of active participant plans by other characteristics at 31 March 2023</v>
      </c>
      <c r="B23" s="182" t="s">
        <v>175</v>
      </c>
      <c r="C23" s="4">
        <f>IF(AND(F23=0,$C$2&lt;&gt;"Full"),0,IF($C$2="Full",IF(LEFT(D23,1)="T",COUNTIF($D$2:$D22,"*Table*")+1,0),IF(LEFT(D23,1)="T",COUNTIF($D$2:$D22,"*Table*")-COUNTIFS($F$2:F22,0,$D$2:$D22,"*Table*")+1,0)))</f>
        <v>21</v>
      </c>
      <c r="D23" s="5" t="s">
        <v>87</v>
      </c>
      <c r="E23" s="4" t="s">
        <v>315</v>
      </c>
      <c r="F23" s="6">
        <v>1</v>
      </c>
    </row>
    <row r="24" spans="1:6" x14ac:dyDescent="0.25">
      <c r="A24" s="11" t="str">
        <f>"Table N."&amp;C24&amp;" "&amp;E24</f>
        <v>Table N.22 Participation rates by gender at 31 March 2023</v>
      </c>
      <c r="B24" s="182" t="s">
        <v>176</v>
      </c>
      <c r="C24" s="4">
        <f>IF(AND(F24=0,$C$2&lt;&gt;"Full"),0,IF($C$2="Full",IF(LEFT(D24,1)="T",COUNTIF($D$2:$D23,"*Table*")+1,0),IF(LEFT(D24,1)="T",COUNTIF($D$2:$D23,"*Table*")-COUNTIFS($F$2:F23,0,$D$2:$D23,"*Table*")+1,0)))</f>
        <v>22</v>
      </c>
      <c r="D24" s="5" t="s">
        <v>88</v>
      </c>
      <c r="E24" s="4" t="s">
        <v>316</v>
      </c>
      <c r="F24" s="6">
        <v>1</v>
      </c>
    </row>
    <row r="25" spans="1:6" x14ac:dyDescent="0.25">
      <c r="A25" s="11" t="str">
        <f>"Table N."&amp;C25&amp;" "&amp;E25</f>
        <v>Table N.23 Participation rates by age group at 31 March 2023</v>
      </c>
      <c r="B25" s="182" t="s">
        <v>177</v>
      </c>
      <c r="C25" s="4">
        <f>IF(AND(F25=0,$C$2&lt;&gt;"Full"),0,IF($C$2="Full",IF(LEFT(D25,1)="T",COUNTIF($D$2:$D24,"*Table*")+1,0),IF(LEFT(D25,1)="T",COUNTIF($D$2:$D24,"*Table*")-COUNTIFS($F$2:F24,0,$D$2:$D24,"*Table*")+1,0)))</f>
        <v>23</v>
      </c>
      <c r="D25" s="5" t="s">
        <v>89</v>
      </c>
      <c r="E25" s="4" t="s">
        <v>317</v>
      </c>
      <c r="F25" s="6">
        <v>1</v>
      </c>
    </row>
    <row r="26" spans="1:6" x14ac:dyDescent="0.25">
      <c r="A26" s="11" t="str">
        <f t="shared" si="0"/>
        <v>Table N.24 Proportion of participants rating their overall experience as good or very good in the latest quarter</v>
      </c>
      <c r="B26" s="182" t="s">
        <v>178</v>
      </c>
      <c r="C26" s="4">
        <f>IF(AND(F26=0,$C$2&lt;&gt;"Full"),0,IF($C$2="Full",IF(LEFT(D26,1)="T",COUNTIF($D$2:$D25,"*Table*")+1,0),IF(LEFT(D26,1)="T",COUNTIF($D$2:$D25,"*Table*")-COUNTIFS($F$2:F25,0,$D$2:$D25,"*Table*")+1,0)))</f>
        <v>24</v>
      </c>
      <c r="D26" s="5" t="s">
        <v>90</v>
      </c>
      <c r="E26" s="4" t="str">
        <f>"Proportion of participants rating their overall experience as good or very good in the latest quarter"</f>
        <v>Proportion of participants rating their overall experience as good or very good in the latest quarter</v>
      </c>
      <c r="F26" s="6">
        <v>1</v>
      </c>
    </row>
    <row r="27" spans="1:6" ht="30.75" x14ac:dyDescent="0.25">
      <c r="A27" s="11" t="str">
        <f t="shared" si="0"/>
        <v>Table N.25 Progress against the NDIA's corporate plan metrics for 'participant employment rate', 'participant social and community engagement rate',  'parent and carer employment rate' and ‘participant choice and control’</v>
      </c>
      <c r="B27" s="182" t="s">
        <v>179</v>
      </c>
      <c r="C27" s="4">
        <f>IF(AND(F27=0,$C$2&lt;&gt;"Full"),0,IF($C$2="Full",IF(LEFT(D27,1)="T",COUNTIF($D$2:$D26,"*Table*")+1,0),IF(LEFT(D27,1)="T",COUNTIF($D$2:$D26,"*Table*")-COUNTIFS($F$2:F26,0,$D$2:$D26,"*Table*")+1,0)))</f>
        <v>25</v>
      </c>
      <c r="D27" s="5" t="s">
        <v>135</v>
      </c>
      <c r="E27" s="4" t="str">
        <f>"Progress against the NDIA's corporate plan metrics for 'participant employment rate', 'participant social and community engagement rate',  'parent and carer employment rate' and ‘participant choice and control’"</f>
        <v>Progress against the NDIA's corporate plan metrics for 'participant employment rate', 'participant social and community engagement rate',  'parent and carer employment rate' and ‘participant choice and control’</v>
      </c>
      <c r="F27" s="6">
        <v>1</v>
      </c>
    </row>
    <row r="28" spans="1:6" x14ac:dyDescent="0.25">
      <c r="A28" s="11" t="str">
        <f t="shared" si="0"/>
        <v>Table N.26 Distribution of active participant by method of financial plan management at 31 March 2023</v>
      </c>
      <c r="B28" s="182" t="s">
        <v>180</v>
      </c>
      <c r="C28" s="4">
        <f>IF(AND(F28=0,$C$2&lt;&gt;"Full"),0,IF($C$2="Full",IF(LEFT(D28,1)="T",COUNTIF($D$2:$D27,"*Table*")+1,0),IF(LEFT(D28,1)="T",COUNTIF($D$2:$D27,"*Table*")-COUNTIFS($F$2:F27,0,$D$2:$D27,"*Table*")+1,0)))</f>
        <v>26</v>
      </c>
      <c r="D28" s="5" t="s">
        <v>136</v>
      </c>
      <c r="E28" s="4" t="s">
        <v>318</v>
      </c>
      <c r="F28" s="6">
        <v>1</v>
      </c>
    </row>
    <row r="29" spans="1:6" x14ac:dyDescent="0.25">
      <c r="A29" s="11" t="str">
        <f t="shared" si="0"/>
        <v>Table N.27 Distribution of plan budget amount by method of financial plan management</v>
      </c>
      <c r="B29" s="182" t="s">
        <v>181</v>
      </c>
      <c r="C29" s="4">
        <f>IF(AND(F29=0,$C$2&lt;&gt;"Full"),0,IF($C$2="Full",IF(LEFT(D29,1)="T",COUNTIF($D$2:$D28,"*Table*")+1,0),IF(LEFT(D29,1)="T",COUNTIF($D$2:$D28,"*Table*")-COUNTIFS($F$2:F28,0,$D$2:$D28,"*Table*")+1,0)))</f>
        <v>27</v>
      </c>
      <c r="D29" s="5" t="s">
        <v>91</v>
      </c>
      <c r="E29" s="4" t="str">
        <f>"Distribution of plan budget amount by method of financial plan management"</f>
        <v>Distribution of plan budget amount by method of financial plan management</v>
      </c>
      <c r="F29" s="6">
        <v>1</v>
      </c>
    </row>
    <row r="30" spans="1:6" x14ac:dyDescent="0.25">
      <c r="A30" s="11" t="str">
        <f t="shared" si="0"/>
        <v>Table N.28 Estimated number of plan reviews - excluding plans less than 31 days</v>
      </c>
      <c r="B30" s="182" t="s">
        <v>182</v>
      </c>
      <c r="C30" s="4">
        <f>IF(AND(F30=0,$C$2&lt;&gt;"Full"),0,IF($C$2="Full",IF(LEFT(D30,1)="T",COUNTIF($D$2:$D29,"*Table*")+1,0),IF(LEFT(D30,1)="T",COUNTIF($D$2:$D29,"*Table*")-COUNTIFS($F$2:F29,0,$D$2:$D29,"*Table*")+1,0)))</f>
        <v>28</v>
      </c>
      <c r="D30" s="5" t="s">
        <v>92</v>
      </c>
      <c r="E30" s="4" t="str">
        <f>"Estimated number of plan reviews - excluding plans less than 31 days"</f>
        <v>Estimated number of plan reviews - excluding plans less than 31 days</v>
      </c>
      <c r="F30" s="6">
        <v>0</v>
      </c>
    </row>
    <row r="31" spans="1:6" x14ac:dyDescent="0.25">
      <c r="A31" s="11" t="str">
        <f t="shared" si="0"/>
        <v>Table N.29 Number and rates of participant complaints</v>
      </c>
      <c r="B31" s="182" t="s">
        <v>183</v>
      </c>
      <c r="C31" s="4">
        <f>IF(AND(F31=0,$C$2&lt;&gt;"Full"),0,IF($C$2="Full",IF(LEFT(D31,1)="T",COUNTIF($D$2:$D30,"*Table*")+1,0),IF(LEFT(D31,1)="T",COUNTIF($D$2:$D30,"*Table*")-COUNTIFS($F$2:F30,0,$D$2:$D30,"*Table*")+1,0)))</f>
        <v>29</v>
      </c>
      <c r="D31" s="5" t="s">
        <v>93</v>
      </c>
      <c r="E31" s="4" t="str">
        <f>"Number and rates of participant complaints"</f>
        <v>Number and rates of participant complaints</v>
      </c>
      <c r="F31" s="6">
        <v>1</v>
      </c>
    </row>
    <row r="32" spans="1:6" x14ac:dyDescent="0.25">
      <c r="A32" s="11" t="str">
        <f t="shared" si="0"/>
        <v>Table N.30 Duration to plan activation for active participants</v>
      </c>
      <c r="B32" s="182" t="s">
        <v>184</v>
      </c>
      <c r="C32" s="4">
        <f>IF(AND(F32=0,$C$2&lt;&gt;"Full"),0,IF($C$2="Full",IF(LEFT(D32,1)="T",COUNTIF($D$2:$D31,"*Table*")+1,0),IF(LEFT(D32,1)="T",COUNTIF($D$2:$D31,"*Table*")-COUNTIFS($F$2:F31,0,$D$2:$D31,"*Table*")+1,0)))</f>
        <v>30</v>
      </c>
      <c r="D32" s="5" t="s">
        <v>94</v>
      </c>
      <c r="E32" s="4" t="str">
        <f>"Duration to plan activation for active participants"</f>
        <v>Duration to plan activation for active participants</v>
      </c>
      <c r="F32" s="6">
        <v>0</v>
      </c>
    </row>
    <row r="33" spans="1:6" x14ac:dyDescent="0.25">
      <c r="A33" s="11" t="str">
        <f t="shared" si="0"/>
        <v>Table N.31 Number of ever active providers by legal entity type</v>
      </c>
      <c r="B33" s="182" t="s">
        <v>185</v>
      </c>
      <c r="C33" s="4">
        <f>IF(AND(F33=0,$C$2&lt;&gt;"Full"),0,IF($C$2="Full",IF(LEFT(D33,1)="T",COUNTIF($D$2:$D32,"*Table*")+1,0),IF(LEFT(D33,1)="T",COUNTIF($D$2:$D32,"*Table*")-COUNTIFS($F$2:F32,0,$D$2:$D32,"*Table*")+1,0)))</f>
        <v>31</v>
      </c>
      <c r="D33" s="5" t="s">
        <v>95</v>
      </c>
      <c r="E33" s="4" t="str">
        <f>"Number of ever active providers by legal entity type"</f>
        <v>Number of ever active providers by legal entity type</v>
      </c>
      <c r="F33" s="6">
        <v>1</v>
      </c>
    </row>
    <row r="34" spans="1:6" x14ac:dyDescent="0.25">
      <c r="A34" s="11" t="str">
        <f t="shared" si="0"/>
        <v>Table N.32 Number of active providers in 2022-23 Q3 by legal entity type</v>
      </c>
      <c r="B34" s="182" t="s">
        <v>186</v>
      </c>
      <c r="C34" s="4">
        <f>IF(AND(F34=0,$C$2&lt;&gt;"Full"),0,IF($C$2="Full",IF(LEFT(D34,1)="T",COUNTIF($D$2:$D33,"*Table*")+1,0),IF(LEFT(D34,1)="T",COUNTIF($D$2:$D33,"*Table*")-COUNTIFS($F$2:F33,0,$D$2:$D33,"*Table*")+1,0)))</f>
        <v>32</v>
      </c>
      <c r="D34" s="5" t="s">
        <v>96</v>
      </c>
      <c r="E34" s="4" t="s">
        <v>319</v>
      </c>
      <c r="F34" s="6">
        <v>1</v>
      </c>
    </row>
    <row r="35" spans="1:6" x14ac:dyDescent="0.25">
      <c r="A35" s="11" t="str">
        <f t="shared" si="0"/>
        <v>Table N.33 Committed supports by financial year ($m)</v>
      </c>
      <c r="B35" s="182" t="s">
        <v>187</v>
      </c>
      <c r="C35" s="4">
        <f>IF(AND(F35=0,$C$2&lt;&gt;"Full"),0,IF($C$2="Full",IF(LEFT(D35,1)="T",COUNTIF($D$2:$D34,"*Table*")+1,0),IF(LEFT(D35,1)="T",COUNTIF($D$2:$D34,"*Table*")-COUNTIFS($F$2:F34,0,$D$2:$D34,"*Table*")+1,0)))</f>
        <v>33</v>
      </c>
      <c r="D35" s="5" t="s">
        <v>97</v>
      </c>
      <c r="E35" s="4" t="str">
        <f>"Committed supports by financial year ($m)"</f>
        <v>Committed supports by financial year ($m)</v>
      </c>
      <c r="F35" s="6">
        <v>1</v>
      </c>
    </row>
    <row r="36" spans="1:6" x14ac:dyDescent="0.25">
      <c r="A36" s="11" t="str">
        <f t="shared" si="0"/>
        <v>Table N.34 Payments by financial year in which support was provided ($m)</v>
      </c>
      <c r="B36" s="182" t="s">
        <v>188</v>
      </c>
      <c r="C36" s="4">
        <f>IF(AND(F36=0,$C$2&lt;&gt;"Full"),0,IF($C$2="Full",IF(LEFT(D36,1)="T",COUNTIF($D$2:$D35,"*Table*")+1,0),IF(LEFT(D36,1)="T",COUNTIF($D$2:$D35,"*Table*")-COUNTIFS($F$2:F35,0,$D$2:$D35,"*Table*")+1,0)))</f>
        <v>34</v>
      </c>
      <c r="D36" s="5" t="s">
        <v>98</v>
      </c>
      <c r="E36" s="4" t="str">
        <f>"Payments by financial year in which support was provided ($m)"</f>
        <v>Payments by financial year in which support was provided ($m)</v>
      </c>
      <c r="F36" s="6">
        <v>1</v>
      </c>
    </row>
    <row r="37" spans="1:6" x14ac:dyDescent="0.25">
      <c r="A37" s="11" t="str">
        <f t="shared" si="0"/>
        <v>Table N.35 Total annualised committed supports by gender as at 31 March 2023 ($m)</v>
      </c>
      <c r="B37" s="182" t="s">
        <v>189</v>
      </c>
      <c r="C37" s="4">
        <f>IF(AND(F37=0,$C$2&lt;&gt;"Full"),0,IF($C$2="Full",IF(LEFT(D37,1)="T",COUNTIF($D$2:$D36,"*Table*")+1,0),IF(LEFT(D37,1)="T",COUNTIF($D$2:$D36,"*Table*")-COUNTIFS($F$2:F36,0,$D$2:$D36,"*Table*")+1,0)))</f>
        <v>35</v>
      </c>
      <c r="D37" s="5" t="s">
        <v>99</v>
      </c>
      <c r="E37" s="4" t="s">
        <v>320</v>
      </c>
      <c r="F37" s="6">
        <v>0</v>
      </c>
    </row>
    <row r="38" spans="1:6" x14ac:dyDescent="0.25">
      <c r="A38" s="11" t="str">
        <f t="shared" si="0"/>
        <v>Table N.36 Average annualised committed supports by gender as at 31 March 2023 ($)</v>
      </c>
      <c r="B38" s="182" t="s">
        <v>190</v>
      </c>
      <c r="C38" s="4">
        <f>IF(AND(F38=0,$C$2&lt;&gt;"Full"),0,IF($C$2="Full",IF(LEFT(D38,1)="T",COUNTIF($D$2:$D37,"*Table*")+1,0),IF(LEFT(D38,1)="T",COUNTIF($D$2:$D37,"*Table*")-COUNTIFS($F$2:F37,0,$D$2:$D37,"*Table*")+1,0)))</f>
        <v>36</v>
      </c>
      <c r="D38" s="5" t="s">
        <v>100</v>
      </c>
      <c r="E38" s="4" t="s">
        <v>321</v>
      </c>
      <c r="F38" s="6">
        <v>0</v>
      </c>
    </row>
    <row r="39" spans="1:6" x14ac:dyDescent="0.25">
      <c r="A39" s="11" t="str">
        <f t="shared" si="0"/>
        <v>Table N.37 Total annualised committed supports by age group as at 31 March 2023 ($m)</v>
      </c>
      <c r="B39" s="182" t="s">
        <v>191</v>
      </c>
      <c r="C39" s="4">
        <f>IF(AND(F39=0,$C$2&lt;&gt;"Full"),0,IF($C$2="Full",IF(LEFT(D39,1)="T",COUNTIF($D$2:$D38,"*Table*")+1,0),IF(LEFT(D39,1)="T",COUNTIF($D$2:$D38,"*Table*")-COUNTIFS($F$2:F38,0,$D$2:$D38,"*Table*")+1,0)))</f>
        <v>37</v>
      </c>
      <c r="D39" s="5" t="s">
        <v>101</v>
      </c>
      <c r="E39" s="4" t="s">
        <v>322</v>
      </c>
      <c r="F39" s="6">
        <v>0</v>
      </c>
    </row>
    <row r="40" spans="1:6" x14ac:dyDescent="0.25">
      <c r="A40" s="11" t="str">
        <f t="shared" si="0"/>
        <v>Table N.38 Average annualised committed supports by age group as at 31 March 2023 ($)</v>
      </c>
      <c r="B40" s="182" t="s">
        <v>192</v>
      </c>
      <c r="C40" s="4">
        <f>IF(AND(F40=0,$C$2&lt;&gt;"Full"),0,IF($C$2="Full",IF(LEFT(D40,1)="T",COUNTIF($D$2:$D39,"*Table*")+1,0),IF(LEFT(D40,1)="T",COUNTIF($D$2:$D39,"*Table*")-COUNTIFS($F$2:F39,0,$D$2:$D39,"*Table*")+1,0)))</f>
        <v>38</v>
      </c>
      <c r="D40" s="5" t="s">
        <v>102</v>
      </c>
      <c r="E40" s="4" t="s">
        <v>323</v>
      </c>
      <c r="F40" s="6">
        <v>0</v>
      </c>
    </row>
    <row r="41" spans="1:6" x14ac:dyDescent="0.25">
      <c r="A41" s="11" t="str">
        <f t="shared" si="0"/>
        <v>Table N.39 Total annualised committed supports by primary disability group as at 31 March 2023 ($m)</v>
      </c>
      <c r="B41" s="182" t="s">
        <v>193</v>
      </c>
      <c r="C41" s="4">
        <f>IF(AND(F41=0,$C$2&lt;&gt;"Full"),0,IF($C$2="Full",IF(LEFT(D41,1)="T",COUNTIF($D$2:$D40,"*Table*")+1,0),IF(LEFT(D41,1)="T",COUNTIF($D$2:$D40,"*Table*")-COUNTIFS($F$2:F40,0,$D$2:$D40,"*Table*")+1,0)))</f>
        <v>39</v>
      </c>
      <c r="D41" s="5" t="s">
        <v>103</v>
      </c>
      <c r="E41" s="4" t="s">
        <v>324</v>
      </c>
      <c r="F41" s="6">
        <v>0</v>
      </c>
    </row>
    <row r="42" spans="1:6" x14ac:dyDescent="0.25">
      <c r="A42" s="11" t="str">
        <f t="shared" si="0"/>
        <v>Table N.40 Average annualised committed supports by primary disability group as at 31 March 2023 ($)</v>
      </c>
      <c r="B42" s="182" t="s">
        <v>194</v>
      </c>
      <c r="C42" s="4">
        <f>IF(AND(F42=0,$C$2&lt;&gt;"Full"),0,IF($C$2="Full",IF(LEFT(D42,1)="T",COUNTIF($D$2:$D41,"*Table*")+1,0),IF(LEFT(D42,1)="T",COUNTIF($D$2:$D41,"*Table*")-COUNTIFS($F$2:F41,0,$D$2:$D41,"*Table*")+1,0)))</f>
        <v>40</v>
      </c>
      <c r="D42" s="5" t="s">
        <v>104</v>
      </c>
      <c r="E42" s="4" t="s">
        <v>325</v>
      </c>
      <c r="F42" s="6">
        <v>0</v>
      </c>
    </row>
    <row r="43" spans="1:6" x14ac:dyDescent="0.25">
      <c r="A43" s="11" t="str">
        <f t="shared" si="0"/>
        <v>Table N.41 Average annualised committed supports by reported level of function as at 31 March 2023 ($)</v>
      </c>
      <c r="B43" s="182" t="s">
        <v>195</v>
      </c>
      <c r="C43" s="4">
        <f>IF(AND(F43=0,$C$2&lt;&gt;"Full"),0,IF($C$2="Full",IF(LEFT(D43,1)="T",COUNTIF($D$2:$D42,"*Table*")+1,0),IF(LEFT(D43,1)="T",COUNTIF($D$2:$D42,"*Table*")-COUNTIFS($F$2:F42,0,$D$2:$D42,"*Table*")+1,0)))</f>
        <v>41</v>
      </c>
      <c r="D43" s="5" t="s">
        <v>105</v>
      </c>
      <c r="E43" s="4" t="s">
        <v>326</v>
      </c>
      <c r="F43" s="6">
        <v>0</v>
      </c>
    </row>
    <row r="44" spans="1:6" x14ac:dyDescent="0.25">
      <c r="A44" s="11" t="str">
        <f t="shared" si="0"/>
        <v>Table N.42 Total annualised committed supports by support category as at 31 March 2023 ($m)</v>
      </c>
      <c r="B44" s="182" t="s">
        <v>196</v>
      </c>
      <c r="C44" s="4">
        <f>IF(AND(F44=0,$C$2&lt;&gt;"Full"),0,IF($C$2="Full",IF(LEFT(D44,1)="T",COUNTIF($D$2:$D43,"*Table*")+1,0),IF(LEFT(D44,1)="T",COUNTIF($D$2:$D43,"*Table*")-COUNTIFS($F$2:F43,0,$D$2:$D43,"*Table*")+1,0)))</f>
        <v>42</v>
      </c>
      <c r="D44" s="5" t="s">
        <v>106</v>
      </c>
      <c r="E44" s="4" t="s">
        <v>327</v>
      </c>
      <c r="F44" s="6">
        <v>1</v>
      </c>
    </row>
    <row r="45" spans="1:6" x14ac:dyDescent="0.25">
      <c r="A45" s="11" t="str">
        <f t="shared" si="0"/>
        <v>Table N.43 Total annualised committed supports (participants in SIL) by gender as at 31 March 2023 ($m)</v>
      </c>
      <c r="B45" s="182" t="s">
        <v>197</v>
      </c>
      <c r="C45" s="4">
        <f>IF(AND(F45=0,$C$2&lt;&gt;"Full"),0,IF($C$2="Full",IF(LEFT(D45,1)="T",COUNTIF($D$2:$D44,"*Table*")+1,0),IF(LEFT(D45,1)="T",COUNTIF($D$2:$D44,"*Table*")-COUNTIFS($F$2:F44,0,$D$2:$D44,"*Table*")+1,0)))</f>
        <v>43</v>
      </c>
      <c r="D45" s="5" t="s">
        <v>107</v>
      </c>
      <c r="E45" s="4" t="s">
        <v>328</v>
      </c>
      <c r="F45" s="6">
        <v>0</v>
      </c>
    </row>
    <row r="46" spans="1:6" x14ac:dyDescent="0.25">
      <c r="A46" s="11" t="str">
        <f t="shared" si="0"/>
        <v>Table N.44 Average annualised committed supports (participants in SIL) by gender as at 31 March 2023 ($)</v>
      </c>
      <c r="B46" s="182" t="s">
        <v>198</v>
      </c>
      <c r="C46" s="4">
        <f>IF(AND(F46=0,$C$2&lt;&gt;"Full"),0,IF($C$2="Full",IF(LEFT(D46,1)="T",COUNTIF($D$2:$D45,"*Table*")+1,0),IF(LEFT(D46,1)="T",COUNTIF($D$2:$D45,"*Table*")-COUNTIFS($F$2:F45,0,$D$2:$D45,"*Table*")+1,0)))</f>
        <v>44</v>
      </c>
      <c r="D46" s="5" t="s">
        <v>108</v>
      </c>
      <c r="E46" s="4" t="s">
        <v>329</v>
      </c>
      <c r="F46" s="6">
        <v>0</v>
      </c>
    </row>
    <row r="47" spans="1:6" x14ac:dyDescent="0.25">
      <c r="A47" s="11" t="str">
        <f t="shared" si="0"/>
        <v>Table N.45 Total annualised committed supports (participants in SIL) by age group as at 31 March 2023 ($m)</v>
      </c>
      <c r="B47" s="182" t="s">
        <v>199</v>
      </c>
      <c r="C47" s="4">
        <f>IF(AND(F47=0,$C$2&lt;&gt;"Full"),0,IF($C$2="Full",IF(LEFT(D47,1)="T",COUNTIF($D$2:$D46,"*Table*")+1,0),IF(LEFT(D47,1)="T",COUNTIF($D$2:$D46,"*Table*")-COUNTIFS($F$2:F46,0,$D$2:$D46,"*Table*")+1,0)))</f>
        <v>45</v>
      </c>
      <c r="D47" s="5" t="s">
        <v>109</v>
      </c>
      <c r="E47" s="4" t="s">
        <v>330</v>
      </c>
      <c r="F47" s="6">
        <v>0</v>
      </c>
    </row>
    <row r="48" spans="1:6" x14ac:dyDescent="0.25">
      <c r="A48" s="11" t="str">
        <f t="shared" si="0"/>
        <v>Table N.46 Average annualised committed supports (participants in SIL) by age group as at 31 March 2023 ($)</v>
      </c>
      <c r="B48" s="182" t="s">
        <v>200</v>
      </c>
      <c r="C48" s="4">
        <f>IF(AND(F48=0,$C$2&lt;&gt;"Full"),0,IF($C$2="Full",IF(LEFT(D48,1)="T",COUNTIF($D$2:$D47,"*Table*")+1,0),IF(LEFT(D48,1)="T",COUNTIF($D$2:$D47,"*Table*")-COUNTIFS($F$2:F47,0,$D$2:$D47,"*Table*")+1,0)))</f>
        <v>46</v>
      </c>
      <c r="D48" s="5" t="s">
        <v>110</v>
      </c>
      <c r="E48" s="4" t="s">
        <v>331</v>
      </c>
      <c r="F48" s="6">
        <v>0</v>
      </c>
    </row>
    <row r="49" spans="1:6" x14ac:dyDescent="0.25">
      <c r="A49" s="11" t="str">
        <f t="shared" si="0"/>
        <v>Table N.47 Total annualised committed supports (participants in SIL) by primary disability group as at 31 March 2023 ($m)</v>
      </c>
      <c r="B49" s="182" t="s">
        <v>201</v>
      </c>
      <c r="C49" s="4">
        <f>IF(AND(F49=0,$C$2&lt;&gt;"Full"),0,IF($C$2="Full",IF(LEFT(D49,1)="T",COUNTIF($D$2:$D48,"*Table*")+1,0),IF(LEFT(D49,1)="T",COUNTIF($D$2:$D48,"*Table*")-COUNTIFS($F$2:F48,0,$D$2:$D48,"*Table*")+1,0)))</f>
        <v>47</v>
      </c>
      <c r="D49" s="5" t="s">
        <v>111</v>
      </c>
      <c r="E49" s="4" t="s">
        <v>332</v>
      </c>
      <c r="F49" s="6">
        <v>0</v>
      </c>
    </row>
    <row r="50" spans="1:6" x14ac:dyDescent="0.25">
      <c r="A50" s="11" t="str">
        <f t="shared" si="0"/>
        <v>Table N.48 Average annualised committed supports (participants in SIL) by primary disability group as at 31 March 2023 ($)</v>
      </c>
      <c r="B50" s="182" t="s">
        <v>202</v>
      </c>
      <c r="C50" s="4">
        <f>IF(AND(F50=0,$C$2&lt;&gt;"Full"),0,IF($C$2="Full",IF(LEFT(D50,1)="T",COUNTIF($D$2:$D49,"*Table*")+1,0),IF(LEFT(D50,1)="T",COUNTIF($D$2:$D49,"*Table*")-COUNTIFS($F$2:F49,0,$D$2:$D49,"*Table*")+1,0)))</f>
        <v>48</v>
      </c>
      <c r="D50" s="5" t="s">
        <v>112</v>
      </c>
      <c r="E50" s="4" t="s">
        <v>333</v>
      </c>
      <c r="F50" s="6">
        <v>0</v>
      </c>
    </row>
    <row r="51" spans="1:6" x14ac:dyDescent="0.25">
      <c r="A51" s="11" t="str">
        <f t="shared" si="0"/>
        <v>Table N.49 Average annualised committed supports (participants in SIL) by reported level of function as at 31 March 2023 ($)</v>
      </c>
      <c r="B51" s="182" t="s">
        <v>203</v>
      </c>
      <c r="C51" s="4">
        <f>IF(AND(F51=0,$C$2&lt;&gt;"Full"),0,IF($C$2="Full",IF(LEFT(D51,1)="T",COUNTIF($D$2:$D50,"*Table*")+1,0),IF(LEFT(D51,1)="T",COUNTIF($D$2:$D50,"*Table*")-COUNTIFS($F$2:F50,0,$D$2:$D50,"*Table*")+1,0)))</f>
        <v>49</v>
      </c>
      <c r="D51" s="5" t="s">
        <v>113</v>
      </c>
      <c r="E51" s="4" t="s">
        <v>334</v>
      </c>
      <c r="F51" s="6">
        <v>0</v>
      </c>
    </row>
    <row r="52" spans="1:6" x14ac:dyDescent="0.25">
      <c r="A52" s="11" t="str">
        <f t="shared" si="0"/>
        <v>Table N.50 Total annualised committed supports (participants in SIL) by support category as at 31 March 2023 ($m)</v>
      </c>
      <c r="B52" s="182" t="s">
        <v>204</v>
      </c>
      <c r="C52" s="4">
        <f>IF(AND(F52=0,$C$2&lt;&gt;"Full"),0,IF($C$2="Full",IF(LEFT(D52,1)="T",COUNTIF($D$2:$D51,"*Table*")+1,0),IF(LEFT(D52,1)="T",COUNTIF($D$2:$D51,"*Table*")-COUNTIFS($F$2:F51,0,$D$2:$D51,"*Table*")+1,0)))</f>
        <v>50</v>
      </c>
      <c r="D52" s="5" t="s">
        <v>114</v>
      </c>
      <c r="E52" s="4" t="s">
        <v>335</v>
      </c>
      <c r="F52" s="6">
        <v>0</v>
      </c>
    </row>
    <row r="53" spans="1:6" x14ac:dyDescent="0.25">
      <c r="A53" s="11" t="str">
        <f t="shared" si="0"/>
        <v>Table N.51 Total annualised committed supports (participants not in SIL) by gender as at 31 March 2023 ($m)</v>
      </c>
      <c r="B53" s="182" t="s">
        <v>205</v>
      </c>
      <c r="C53" s="4">
        <f>IF(AND(F53=0,$C$2&lt;&gt;"Full"),0,IF($C$2="Full",IF(LEFT(D53,1)="T",COUNTIF($D$2:$D52,"*Table*")+1,0),IF(LEFT(D53,1)="T",COUNTIF($D$2:$D52,"*Table*")-COUNTIFS($F$2:F52,0,$D$2:$D52,"*Table*")+1,0)))</f>
        <v>51</v>
      </c>
      <c r="D53" s="5" t="s">
        <v>115</v>
      </c>
      <c r="E53" s="4" t="s">
        <v>336</v>
      </c>
      <c r="F53" s="6">
        <v>0</v>
      </c>
    </row>
    <row r="54" spans="1:6" x14ac:dyDescent="0.25">
      <c r="A54" s="11" t="str">
        <f t="shared" si="0"/>
        <v>Table N.52 Average annualised committed supports (participants not in SIL) by gender as at 31 March 2023 ($)</v>
      </c>
      <c r="B54" s="182" t="s">
        <v>206</v>
      </c>
      <c r="C54" s="4">
        <f>IF(AND(F54=0,$C$2&lt;&gt;"Full"),0,IF($C$2="Full",IF(LEFT(D54,1)="T",COUNTIF($D$2:$D53,"*Table*")+1,0),IF(LEFT(D54,1)="T",COUNTIF($D$2:$D53,"*Table*")-COUNTIFS($F$2:F53,0,$D$2:$D53,"*Table*")+1,0)))</f>
        <v>52</v>
      </c>
      <c r="D54" s="5" t="s">
        <v>116</v>
      </c>
      <c r="E54" s="4" t="s">
        <v>337</v>
      </c>
      <c r="F54" s="6">
        <v>0</v>
      </c>
    </row>
    <row r="55" spans="1:6" x14ac:dyDescent="0.25">
      <c r="A55" s="11" t="str">
        <f t="shared" si="0"/>
        <v>Table N.53 Total annualised committed supports (participants not in SIL) by age group as at 31 March 2023 ($m)</v>
      </c>
      <c r="B55" s="182" t="s">
        <v>207</v>
      </c>
      <c r="C55" s="4">
        <f>IF(AND(F55=0,$C$2&lt;&gt;"Full"),0,IF($C$2="Full",IF(LEFT(D55,1)="T",COUNTIF($D$2:$D54,"*Table*")+1,0),IF(LEFT(D55,1)="T",COUNTIF($D$2:$D54,"*Table*")-COUNTIFS($F$2:F54,0,$D$2:$D54,"*Table*")+1,0)))</f>
        <v>53</v>
      </c>
      <c r="D55" s="5" t="s">
        <v>117</v>
      </c>
      <c r="E55" s="4" t="s">
        <v>338</v>
      </c>
      <c r="F55" s="6">
        <v>0</v>
      </c>
    </row>
    <row r="56" spans="1:6" x14ac:dyDescent="0.25">
      <c r="A56" s="11" t="str">
        <f t="shared" si="0"/>
        <v>Table N.54 Average annualised committed supports (participants not in SIL) by age group as at 31 March 2023 ($)</v>
      </c>
      <c r="B56" s="182" t="s">
        <v>208</v>
      </c>
      <c r="C56" s="4">
        <f>IF(AND(F56=0,$C$2&lt;&gt;"Full"),0,IF($C$2="Full",IF(LEFT(D56,1)="T",COUNTIF($D$2:$D55,"*Table*")+1,0),IF(LEFT(D56,1)="T",COUNTIF($D$2:$D55,"*Table*")-COUNTIFS($F$2:F55,0,$D$2:$D55,"*Table*")+1,0)))</f>
        <v>54</v>
      </c>
      <c r="D56" s="5" t="s">
        <v>118</v>
      </c>
      <c r="E56" s="4" t="s">
        <v>339</v>
      </c>
      <c r="F56" s="6">
        <v>0</v>
      </c>
    </row>
    <row r="57" spans="1:6" x14ac:dyDescent="0.25">
      <c r="A57" s="11" t="str">
        <f t="shared" si="0"/>
        <v>Table N.55 Total annualised committed supports (participants not in SIL) by primary disability group as at 31 March 2023 ($m)</v>
      </c>
      <c r="B57" s="182" t="s">
        <v>209</v>
      </c>
      <c r="C57" s="4">
        <f>IF(AND(F57=0,$C$2&lt;&gt;"Full"),0,IF($C$2="Full",IF(LEFT(D57,1)="T",COUNTIF($D$2:$D56,"*Table*")+1,0),IF(LEFT(D57,1)="T",COUNTIF($D$2:$D56,"*Table*")-COUNTIFS($F$2:F56,0,$D$2:$D56,"*Table*")+1,0)))</f>
        <v>55</v>
      </c>
      <c r="D57" s="5" t="s">
        <v>119</v>
      </c>
      <c r="E57" s="4" t="s">
        <v>340</v>
      </c>
      <c r="F57" s="6">
        <v>0</v>
      </c>
    </row>
    <row r="58" spans="1:6" x14ac:dyDescent="0.25">
      <c r="A58" s="11" t="str">
        <f t="shared" si="0"/>
        <v>Table N.56 Average annualised committed supports (participants not in SIL) by primary disability group as at 31 March 2023 ($)</v>
      </c>
      <c r="B58" s="182" t="s">
        <v>210</v>
      </c>
      <c r="C58" s="4">
        <f>IF(AND(F58=0,$C$2&lt;&gt;"Full"),0,IF($C$2="Full",IF(LEFT(D58,1)="T",COUNTIF($D$2:$D57,"*Table*")+1,0),IF(LEFT(D58,1)="T",COUNTIF($D$2:$D57,"*Table*")-COUNTIFS($F$2:F57,0,$D$2:$D57,"*Table*")+1,0)))</f>
        <v>56</v>
      </c>
      <c r="D58" s="5" t="s">
        <v>120</v>
      </c>
      <c r="E58" s="4" t="s">
        <v>341</v>
      </c>
      <c r="F58" s="6">
        <v>0</v>
      </c>
    </row>
    <row r="59" spans="1:6" x14ac:dyDescent="0.25">
      <c r="A59" s="11" t="str">
        <f t="shared" si="0"/>
        <v>Table N.57 Average annualised committed supports (participants not in SIL) by reported level of function as at 31 March 2023 ($)</v>
      </c>
      <c r="B59" s="182" t="s">
        <v>211</v>
      </c>
      <c r="C59" s="4">
        <f>IF(AND(F59=0,$C$2&lt;&gt;"Full"),0,IF($C$2="Full",IF(LEFT(D59,1)="T",COUNTIF($D$2:$D58,"*Table*")+1,0),IF(LEFT(D59,1)="T",COUNTIF($D$2:$D58,"*Table*")-COUNTIFS($F$2:F58,0,$D$2:$D58,"*Table*")+1,0)))</f>
        <v>57</v>
      </c>
      <c r="D59" s="5" t="s">
        <v>137</v>
      </c>
      <c r="E59" s="4" t="s">
        <v>342</v>
      </c>
      <c r="F59" s="6">
        <v>0</v>
      </c>
    </row>
    <row r="60" spans="1:6" x14ac:dyDescent="0.25">
      <c r="A60" s="11" t="str">
        <f t="shared" si="0"/>
        <v>Table N.58 Total annualised committed supports (participants not in SIL) by support category as at 31 March 2023 ($m)</v>
      </c>
      <c r="B60" s="182" t="s">
        <v>212</v>
      </c>
      <c r="C60" s="4">
        <f>IF(AND(F60=0,$C$2&lt;&gt;"Full"),0,IF($C$2="Full",IF(LEFT(D60,1)="T",COUNTIF($D$2:$D59,"*Table*")+1,0),IF(LEFT(D60,1)="T",COUNTIF($D$2:$D59,"*Table*")-COUNTIFS($F$2:F59,0,$D$2:$D59,"*Table*")+1,0)))</f>
        <v>58</v>
      </c>
      <c r="D60" s="5" t="s">
        <v>121</v>
      </c>
      <c r="E60" s="4" t="s">
        <v>343</v>
      </c>
      <c r="F60" s="6">
        <v>0</v>
      </c>
    </row>
    <row r="61" spans="1:6" x14ac:dyDescent="0.25">
      <c r="A61" s="11" t="str">
        <f t="shared" si="0"/>
        <v>Table N.59 Total payments by gender for the year ending 31 March 2023 ($m)</v>
      </c>
      <c r="B61" s="182" t="s">
        <v>213</v>
      </c>
      <c r="C61" s="4">
        <f>IF(AND(F61=0,$C$2&lt;&gt;"Full"),0,IF($C$2="Full",IF(LEFT(D61,1)="T",COUNTIF($D$2:$D60,"*Table*")+1,0),IF(LEFT(D61,1)="T",COUNTIF($D$2:$D60,"*Table*")-COUNTIFS($F$2:F60,0,$D$2:$D60,"*Table*")+1,0)))</f>
        <v>59</v>
      </c>
      <c r="D61" s="5" t="s">
        <v>122</v>
      </c>
      <c r="E61" s="4" t="s">
        <v>344</v>
      </c>
      <c r="F61" s="6">
        <v>0</v>
      </c>
    </row>
    <row r="62" spans="1:6" x14ac:dyDescent="0.25">
      <c r="A62" s="11" t="str">
        <f t="shared" si="0"/>
        <v>Table N.60 Average payments by gender for the year ending 31 March 2023 ($)</v>
      </c>
      <c r="B62" s="182" t="s">
        <v>214</v>
      </c>
      <c r="C62" s="4">
        <f>IF(AND(F62=0,$C$2&lt;&gt;"Full"),0,IF($C$2="Full",IF(LEFT(D62,1)="T",COUNTIF($D$2:$D61,"*Table*")+1,0),IF(LEFT(D62,1)="T",COUNTIF($D$2:$D61,"*Table*")-COUNTIFS($F$2:F61,0,$D$2:$D61,"*Table*")+1,0)))</f>
        <v>60</v>
      </c>
      <c r="D62" s="5" t="s">
        <v>123</v>
      </c>
      <c r="E62" s="4" t="s">
        <v>345</v>
      </c>
      <c r="F62" s="6">
        <v>0</v>
      </c>
    </row>
    <row r="63" spans="1:6" x14ac:dyDescent="0.25">
      <c r="A63" s="11" t="str">
        <f t="shared" si="0"/>
        <v>Table N.61 Total payments by age group for the year ending 31 March 2023 ($m)</v>
      </c>
      <c r="B63" s="182" t="s">
        <v>215</v>
      </c>
      <c r="C63" s="4">
        <f>IF(AND(F63=0,$C$2&lt;&gt;"Full"),0,IF($C$2="Full",IF(LEFT(D63,1)="T",COUNTIF($D$2:$D62,"*Table*")+1,0),IF(LEFT(D63,1)="T",COUNTIF($D$2:$D62,"*Table*")-COUNTIFS($F$2:F62,0,$D$2:$D62,"*Table*")+1,0)))</f>
        <v>61</v>
      </c>
      <c r="D63" s="5" t="s">
        <v>124</v>
      </c>
      <c r="E63" s="4" t="s">
        <v>346</v>
      </c>
      <c r="F63" s="6">
        <v>0</v>
      </c>
    </row>
    <row r="64" spans="1:6" x14ac:dyDescent="0.25">
      <c r="A64" s="11" t="str">
        <f t="shared" si="0"/>
        <v>Table N.62 Average payments by age group for the year ending 31 March 2023 ($)</v>
      </c>
      <c r="B64" s="182" t="s">
        <v>216</v>
      </c>
      <c r="C64" s="4">
        <f>IF(AND(F64=0,$C$2&lt;&gt;"Full"),0,IF($C$2="Full",IF(LEFT(D64,1)="T",COUNTIF($D$2:$D63,"*Table*")+1,0),IF(LEFT(D64,1)="T",COUNTIF($D$2:$D63,"*Table*")-COUNTIFS($F$2:F63,0,$D$2:$D63,"*Table*")+1,0)))</f>
        <v>62</v>
      </c>
      <c r="D64" s="5" t="s">
        <v>125</v>
      </c>
      <c r="E64" s="4" t="s">
        <v>347</v>
      </c>
      <c r="F64" s="6">
        <v>0</v>
      </c>
    </row>
    <row r="65" spans="1:6" x14ac:dyDescent="0.25">
      <c r="A65" s="11" t="str">
        <f t="shared" si="0"/>
        <v>Table N.63 Total payments by primary disability group for the year ending 31 March 2023 ($m)</v>
      </c>
      <c r="B65" s="182" t="s">
        <v>217</v>
      </c>
      <c r="C65" s="4">
        <f>IF(AND(F65=0,$C$2&lt;&gt;"Full"),0,IF($C$2="Full",IF(LEFT(D65,1)="T",COUNTIF($D$2:$D64,"*Table*")+1,0),IF(LEFT(D65,1)="T",COUNTIF($D$2:$D64,"*Table*")-COUNTIFS($F$2:F64,0,$D$2:$D64,"*Table*")+1,0)))</f>
        <v>63</v>
      </c>
      <c r="D65" s="5" t="s">
        <v>138</v>
      </c>
      <c r="E65" s="4" t="s">
        <v>348</v>
      </c>
      <c r="F65" s="6">
        <v>0</v>
      </c>
    </row>
    <row r="66" spans="1:6" x14ac:dyDescent="0.25">
      <c r="A66" s="11" t="str">
        <f t="shared" si="0"/>
        <v>Table N.64 Average payments by primary disability group for the year ending 31 March 2023 ($)</v>
      </c>
      <c r="B66" s="182" t="s">
        <v>218</v>
      </c>
      <c r="C66" s="4">
        <f>IF(AND(F66=0,$C$2&lt;&gt;"Full"),0,IF($C$2="Full",IF(LEFT(D66,1)="T",COUNTIF($D$2:$D65,"*Table*")+1,0),IF(LEFT(D66,1)="T",COUNTIF($D$2:$D65,"*Table*")-COUNTIFS($F$2:F65,0,$D$2:$D65,"*Table*")+1,0)))</f>
        <v>64</v>
      </c>
      <c r="D66" s="5" t="s">
        <v>126</v>
      </c>
      <c r="E66" s="4" t="s">
        <v>349</v>
      </c>
      <c r="F66" s="6">
        <v>0</v>
      </c>
    </row>
    <row r="67" spans="1:6" x14ac:dyDescent="0.25">
      <c r="A67" s="11" t="str">
        <f t="shared" si="0"/>
        <v>Table N.65 Average payments by reported level of function for the year ending 31 March 2023 ($)</v>
      </c>
      <c r="B67" s="182" t="s">
        <v>219</v>
      </c>
      <c r="C67" s="4">
        <f>IF(AND(F67=0,$C$2&lt;&gt;"Full"),0,IF($C$2="Full",IF(LEFT(D67,1)="T",COUNTIF($D$2:$D66,"*Table*")+1,0),IF(LEFT(D67,1)="T",COUNTIF($D$2:$D66,"*Table*")-COUNTIFS($F$2:F66,0,$D$2:$D66,"*Table*")+1,0)))</f>
        <v>65</v>
      </c>
      <c r="D67" s="5" t="s">
        <v>127</v>
      </c>
      <c r="E67" s="4" t="s">
        <v>350</v>
      </c>
      <c r="F67" s="6">
        <v>0</v>
      </c>
    </row>
    <row r="68" spans="1:6" x14ac:dyDescent="0.25">
      <c r="A68" s="11" t="str">
        <f t="shared" ref="A68:A87" si="1">"Table N."&amp;C68&amp;" "&amp;E68</f>
        <v>Table N.66 Total payments by support category for the year ending 31 March 2023 ($m)</v>
      </c>
      <c r="B68" s="182" t="s">
        <v>220</v>
      </c>
      <c r="C68" s="4">
        <f>IF(AND(F68=0,$C$2&lt;&gt;"Full"),0,IF($C$2="Full",IF(LEFT(D68,1)="T",COUNTIF($D$2:$D67,"*Table*")+1,0),IF(LEFT(D68,1)="T",COUNTIF($D$2:$D67,"*Table*")-COUNTIFS($F$2:F67,0,$D$2:$D67,"*Table*")+3,0)))</f>
        <v>66</v>
      </c>
      <c r="D68" s="5" t="s">
        <v>128</v>
      </c>
      <c r="E68" s="4" t="s">
        <v>351</v>
      </c>
      <c r="F68" s="6">
        <v>1</v>
      </c>
    </row>
    <row r="69" spans="1:6" x14ac:dyDescent="0.25">
      <c r="A69" s="11" t="str">
        <f t="shared" si="1"/>
        <v>Table N.67 Total payments (participants in SIL) by gender for the year ending 31 March 2023 ($m)</v>
      </c>
      <c r="B69" s="182" t="s">
        <v>221</v>
      </c>
      <c r="C69" s="4">
        <f>IF(AND(F69=0,$C$2&lt;&gt;"Full"),0,IF($C$2="Full",IF(LEFT(D69,1)="T",COUNTIF($D$2:$D68,"*Table*")+1,0),IF(LEFT(D69,1)="T",COUNTIF($D$2:$D68,"*Table*")-COUNTIFS($F$2:F68,0,$D$2:$D68,"*Table*")+1,0)))</f>
        <v>67</v>
      </c>
      <c r="D69" s="5" t="s">
        <v>129</v>
      </c>
      <c r="E69" s="4" t="s">
        <v>352</v>
      </c>
      <c r="F69" s="6">
        <v>0</v>
      </c>
    </row>
    <row r="70" spans="1:6" x14ac:dyDescent="0.25">
      <c r="A70" s="11" t="str">
        <f t="shared" si="1"/>
        <v>Table N.68 Average payments (participants in SIL) by gender for the year ending 31 March 2023 ($)</v>
      </c>
      <c r="B70" s="182" t="s">
        <v>222</v>
      </c>
      <c r="C70" s="4">
        <f>IF(AND(F70=0,$C$2&lt;&gt;"Full"),0,IF($C$2="Full",IF(LEFT(D70,1)="T",COUNTIF($D$2:$D69,"*Table*")+1,0),IF(LEFT(D70,1)="T",COUNTIF($D$2:$D69,"*Table*")-COUNTIFS($F$2:F69,0,$D$2:$D69,"*Table*")+1,0)))</f>
        <v>68</v>
      </c>
      <c r="D70" s="5" t="s">
        <v>130</v>
      </c>
      <c r="E70" s="4" t="s">
        <v>353</v>
      </c>
      <c r="F70" s="6">
        <v>0</v>
      </c>
    </row>
    <row r="71" spans="1:6" x14ac:dyDescent="0.25">
      <c r="A71" s="11" t="str">
        <f t="shared" si="1"/>
        <v>Table N.69 Total payments (participants in SIL) by age group for the year ending 31 March 2023 ($m)</v>
      </c>
      <c r="B71" s="182" t="s">
        <v>223</v>
      </c>
      <c r="C71" s="4">
        <f>IF(AND(F71=0,$C$2&lt;&gt;"Full"),0,IF($C$2="Full",IF(LEFT(D71,1)="T",COUNTIF($D$2:$D70,"*Table*")+1,0),IF(LEFT(D71,1)="T",COUNTIF($D$2:$D70,"*Table*")-COUNTIFS($F$2:F70,0,$D$2:$D70,"*Table*")+1,0)))</f>
        <v>69</v>
      </c>
      <c r="D71" s="5" t="s">
        <v>139</v>
      </c>
      <c r="E71" s="4" t="s">
        <v>354</v>
      </c>
      <c r="F71" s="6">
        <v>0</v>
      </c>
    </row>
    <row r="72" spans="1:6" x14ac:dyDescent="0.25">
      <c r="A72" s="11" t="str">
        <f t="shared" si="1"/>
        <v>Table N.70 Average payments (participants in SIL) by age group for the year ending 31 March 2023 ($)</v>
      </c>
      <c r="B72" s="182" t="s">
        <v>224</v>
      </c>
      <c r="C72" s="4">
        <f>IF(AND(F72=0,$C$2&lt;&gt;"Full"),0,IF($C$2="Full",IF(LEFT(D72,1)="T",COUNTIF($D$2:$D71,"*Table*")+1,0),IF(LEFT(D72,1)="T",COUNTIF($D$2:$D71,"*Table*")-COUNTIFS($F$2:F71,0,$D$2:$D71,"*Table*")+1,0)))</f>
        <v>70</v>
      </c>
      <c r="D72" s="5" t="s">
        <v>140</v>
      </c>
      <c r="E72" s="4" t="s">
        <v>355</v>
      </c>
      <c r="F72" s="6">
        <v>0</v>
      </c>
    </row>
    <row r="73" spans="1:6" x14ac:dyDescent="0.25">
      <c r="A73" s="11" t="str">
        <f t="shared" si="1"/>
        <v>Table N.71 Total payments (participants in SIL) by primary disability group for the year ending 31 March 2023 ($m)</v>
      </c>
      <c r="B73" s="182" t="s">
        <v>225</v>
      </c>
      <c r="C73" s="4">
        <f>IF(AND(F73=0,$C$2&lt;&gt;"Full"),0,IF($C$2="Full",IF(LEFT(D73,1)="T",COUNTIF($D$2:$D72,"*Table*")+1,0),IF(LEFT(D73,1)="T",COUNTIF($D$2:$D72,"*Table*")-COUNTIFS($F$2:F72,0,$D$2:$D72,"*Table*")+1,0)))</f>
        <v>71</v>
      </c>
      <c r="D73" s="5" t="s">
        <v>141</v>
      </c>
      <c r="E73" s="4" t="s">
        <v>356</v>
      </c>
      <c r="F73" s="6">
        <v>0</v>
      </c>
    </row>
    <row r="74" spans="1:6" x14ac:dyDescent="0.25">
      <c r="A74" s="11" t="str">
        <f t="shared" si="1"/>
        <v>Table N.72 Average payments (participants in SIL) by primary disability group for the year ending 31 March 2023 ($)</v>
      </c>
      <c r="B74" s="182" t="s">
        <v>226</v>
      </c>
      <c r="C74" s="4">
        <f>IF(AND(F74=0,$C$2&lt;&gt;"Full"),0,IF($C$2="Full",IF(LEFT(D74,1)="T",COUNTIF($D$2:$D73,"*Table*")+1,0),IF(LEFT(D74,1)="T",COUNTIF($D$2:$D73,"*Table*")-COUNTIFS($F$2:F73,0,$D$2:$D73,"*Table*")+1,0)))</f>
        <v>72</v>
      </c>
      <c r="D74" s="5" t="s">
        <v>131</v>
      </c>
      <c r="E74" s="4" t="s">
        <v>357</v>
      </c>
      <c r="F74" s="6">
        <v>0</v>
      </c>
    </row>
    <row r="75" spans="1:6" x14ac:dyDescent="0.25">
      <c r="A75" s="11" t="str">
        <f t="shared" si="1"/>
        <v>Table N.73 Average payments (participants in SIL) by reported level of function for the year ending 31 March 2023 ($)</v>
      </c>
      <c r="B75" s="182" t="s">
        <v>227</v>
      </c>
      <c r="C75" s="4">
        <f>IF(AND(F75=0,$C$2&lt;&gt;"Full"),0,IF($C$2="Full",IF(LEFT(D75,1)="T",COUNTIF($D$2:$D74,"*Table*")+1,0),IF(LEFT(D75,1)="T",COUNTIF($D$2:$D74,"*Table*")-COUNTIFS($F$2:F74,0,$D$2:$D74,"*Table*")+1,0)))</f>
        <v>73</v>
      </c>
      <c r="D75" s="5" t="s">
        <v>142</v>
      </c>
      <c r="E75" s="4" t="s">
        <v>358</v>
      </c>
      <c r="F75" s="6">
        <v>0</v>
      </c>
    </row>
    <row r="76" spans="1:6" x14ac:dyDescent="0.25">
      <c r="A76" s="11" t="str">
        <f t="shared" si="1"/>
        <v>Table N.74 Total payments (participants in SIL) by support category for the year ending 31 March 2023 ($m)</v>
      </c>
      <c r="B76" s="182" t="s">
        <v>228</v>
      </c>
      <c r="C76" s="4">
        <f>IF(AND(F76=0,$C$2&lt;&gt;"Full"),0,IF($C$2="Full",IF(LEFT(D76,1)="T",COUNTIF($D$2:$D75,"*Table*")+1,0),IF(LEFT(D76,1)="T",COUNTIF($D$2:$D75,"*Table*")-COUNTIFS($F$2:F75,0,$D$2:$D75,"*Table*")+1,0)))</f>
        <v>74</v>
      </c>
      <c r="D76" s="5" t="s">
        <v>143</v>
      </c>
      <c r="E76" s="4" t="s">
        <v>359</v>
      </c>
      <c r="F76" s="6">
        <v>0</v>
      </c>
    </row>
    <row r="77" spans="1:6" x14ac:dyDescent="0.25">
      <c r="A77" s="11" t="str">
        <f t="shared" si="1"/>
        <v>Table N.75 Total payments (participants not in SIL) by gender for the year ending 31 March 2023 ($m)</v>
      </c>
      <c r="B77" s="182" t="s">
        <v>229</v>
      </c>
      <c r="C77" s="4">
        <f>IF(AND(F77=0,$C$2&lt;&gt;"Full"),0,IF($C$2="Full",IF(LEFT(D77,1)="T",COUNTIF($D$2:$D76,"*Table*")+1,0),IF(LEFT(D77,1)="T",COUNTIF($D$2:$D76,"*Table*")-COUNTIFS($F$2:F76,0,$D$2:$D76,"*Table*")+1,0)))</f>
        <v>75</v>
      </c>
      <c r="D77" s="5" t="s">
        <v>144</v>
      </c>
      <c r="E77" s="4" t="s">
        <v>360</v>
      </c>
      <c r="F77" s="6">
        <v>0</v>
      </c>
    </row>
    <row r="78" spans="1:6" x14ac:dyDescent="0.25">
      <c r="A78" s="11" t="str">
        <f t="shared" si="1"/>
        <v>Table N.76 Average payments (participants not in SIL) by gender for the year ending 31 March 2023 ($)</v>
      </c>
      <c r="B78" s="182" t="s">
        <v>230</v>
      </c>
      <c r="C78" s="4">
        <f>IF(AND(F78=0,$C$2&lt;&gt;"Full"),0,IF($C$2="Full",IF(LEFT(D78,1)="T",COUNTIF($D$2:$D77,"*Table*")+1,0),IF(LEFT(D78,1)="T",COUNTIF($D$2:$D77,"*Table*")-COUNTIFS($F$2:F77,0,$D$2:$D77,"*Table*")+1,0)))</f>
        <v>76</v>
      </c>
      <c r="D78" s="5" t="s">
        <v>132</v>
      </c>
      <c r="E78" s="4" t="s">
        <v>361</v>
      </c>
      <c r="F78" s="6">
        <v>0</v>
      </c>
    </row>
    <row r="79" spans="1:6" x14ac:dyDescent="0.25">
      <c r="A79" s="11" t="str">
        <f t="shared" si="1"/>
        <v>Table N.77 Total payments (participants not in SIL) by age group for the year ending 31 March 2023 ($m)</v>
      </c>
      <c r="B79" s="182" t="s">
        <v>231</v>
      </c>
      <c r="C79" s="4">
        <f>IF(AND(F79=0,$C$2&lt;&gt;"Full"),0,IF($C$2="Full",IF(LEFT(D79,1)="T",COUNTIF($D$2:$D78,"*Table*")+1,0),IF(LEFT(D79,1)="T",COUNTIF($D$2:$D78,"*Table*")-COUNTIFS($F$2:F78,0,$D$2:$D78,"*Table*")+1,0)))</f>
        <v>77</v>
      </c>
      <c r="D79" s="5" t="s">
        <v>145</v>
      </c>
      <c r="E79" s="4" t="s">
        <v>362</v>
      </c>
      <c r="F79" s="6">
        <v>0</v>
      </c>
    </row>
    <row r="80" spans="1:6" x14ac:dyDescent="0.25">
      <c r="A80" s="11" t="str">
        <f t="shared" si="1"/>
        <v>Table N.78 Average payments (participants not in SIL) by age group for the year ending 31 March 2023 ($)</v>
      </c>
      <c r="B80" s="182" t="s">
        <v>232</v>
      </c>
      <c r="C80" s="4">
        <f>IF(AND(F80=0,$C$2&lt;&gt;"Full"),0,IF($C$2="Full",IF(LEFT(D80,1)="T",COUNTIF($D$2:$D79,"*Table*")+1,0),IF(LEFT(D80,1)="T",COUNTIF($D$2:$D79,"*Table*")-COUNTIFS($F$2:F79,0,$D$2:$D79,"*Table*")+1,0)))</f>
        <v>78</v>
      </c>
      <c r="D80" s="5" t="s">
        <v>146</v>
      </c>
      <c r="E80" s="4" t="s">
        <v>363</v>
      </c>
      <c r="F80" s="6">
        <v>0</v>
      </c>
    </row>
    <row r="81" spans="1:17" x14ac:dyDescent="0.25">
      <c r="A81" s="11" t="str">
        <f t="shared" si="1"/>
        <v>Table N.79 Total payments (participants not in SIL) by primary disability group for the year ending 31 March 2023 ($m)</v>
      </c>
      <c r="B81" s="182" t="s">
        <v>233</v>
      </c>
      <c r="C81" s="4">
        <f>IF(AND(F81=0,$C$2&lt;&gt;"Full"),0,IF($C$2="Full",IF(LEFT(D81,1)="T",COUNTIF($D$2:$D80,"*Table*")+1,0),IF(LEFT(D81,1)="T",COUNTIF($D$2:$D80,"*Table*")-COUNTIFS($F$2:F80,0,$D$2:$D80,"*Table*")+1,0)))</f>
        <v>79</v>
      </c>
      <c r="D81" s="5" t="s">
        <v>147</v>
      </c>
      <c r="E81" s="4" t="s">
        <v>364</v>
      </c>
      <c r="F81" s="6">
        <v>0</v>
      </c>
    </row>
    <row r="82" spans="1:17" x14ac:dyDescent="0.25">
      <c r="A82" s="11" t="str">
        <f t="shared" si="1"/>
        <v>Table N.80 Average payments (participants not in SIL) by primary disability group for the year ending 31 March 2023 ($)</v>
      </c>
      <c r="B82" s="182" t="s">
        <v>234</v>
      </c>
      <c r="C82" s="4">
        <f>IF(AND(F82=0,$C$2&lt;&gt;"Full"),0,IF($C$2="Full",IF(LEFT(D82,1)="T",COUNTIF($D$2:$D81,"*Table*")+1,0),IF(LEFT(D82,1)="T",COUNTIF($D$2:$D81,"*Table*")-COUNTIFS($F$2:F81,0,$D$2:$D81,"*Table*")+1,0)))</f>
        <v>80</v>
      </c>
      <c r="D82" s="5" t="s">
        <v>133</v>
      </c>
      <c r="E82" s="4" t="s">
        <v>365</v>
      </c>
      <c r="F82" s="6">
        <v>0</v>
      </c>
    </row>
    <row r="83" spans="1:17" x14ac:dyDescent="0.25">
      <c r="A83" s="11" t="str">
        <f t="shared" si="1"/>
        <v>Table N.81 Average payments (participants not in SIL) by reported level of function for the year ending 31 March 2023 ($)</v>
      </c>
      <c r="B83" s="182" t="s">
        <v>235</v>
      </c>
      <c r="C83" s="4">
        <f>IF(AND(F83=0,$C$2&lt;&gt;"Full"),0,IF($C$2="Full",IF(LEFT(D83,1)="T",COUNTIF($D$2:$D82,"*Table*")+1,0),IF(LEFT(D83,1)="T",COUNTIF($D$2:$D82,"*Table*")-COUNTIFS($F$2:F82,0,$D$2:$D82,"*Table*")+1,0)))</f>
        <v>81</v>
      </c>
      <c r="D83" s="5" t="s">
        <v>148</v>
      </c>
      <c r="E83" s="4" t="s">
        <v>366</v>
      </c>
      <c r="F83" s="6">
        <v>0</v>
      </c>
    </row>
    <row r="84" spans="1:17" x14ac:dyDescent="0.25">
      <c r="A84" s="11" t="str">
        <f t="shared" si="1"/>
        <v>Table N.82 Total payments ($m) (participants not in SIL) by support category for the year ending 31 March 2023 ($m)</v>
      </c>
      <c r="B84" s="182" t="s">
        <v>236</v>
      </c>
      <c r="C84" s="4">
        <f>IF(AND(F84=0,$C$2&lt;&gt;"Full"),0,IF($C$2="Full",IF(LEFT(D84,1)="T",COUNTIF($D$2:$D83,"*Table*")+1,0),IF(LEFT(D84,1)="T",COUNTIF($D$2:$D83,"*Table*")-COUNTIFS($F$2:F83,0,$D$2:$D83,"*Table*")+1,0)))</f>
        <v>82</v>
      </c>
      <c r="D84" s="5" t="s">
        <v>149</v>
      </c>
      <c r="E84" s="4" t="s">
        <v>367</v>
      </c>
      <c r="F84" s="6">
        <v>0</v>
      </c>
    </row>
    <row r="85" spans="1:17" ht="17.25" customHeight="1" x14ac:dyDescent="0.25">
      <c r="A85" s="11" t="str">
        <f t="shared" si="1"/>
        <v>Table N.83 Distribution of the percentage change in plan budgets for plans reviewed in this financial year (1 July 2022 to 31 March 2023) - all participants</v>
      </c>
      <c r="B85" s="182" t="s">
        <v>237</v>
      </c>
      <c r="C85" s="4">
        <f>IF(AND(F85=0,$C$2&lt;&gt;"Full"),0,IF($C$2="Full",IF(LEFT(D85,1)="T",COUNTIF($D$2:$D84,"*Table*")+1,0),IF(LEFT(D85,1)="T",COUNTIF($D$2:$D84,"*Table*")-COUNTIFS($F$2:F84,0,$D$2:$D84,"*Table*")+3,0)))</f>
        <v>83</v>
      </c>
      <c r="D85" s="5" t="s">
        <v>150</v>
      </c>
      <c r="E85" s="4" t="s">
        <v>368</v>
      </c>
      <c r="F85" s="6">
        <v>1</v>
      </c>
    </row>
    <row r="86" spans="1:17" x14ac:dyDescent="0.25">
      <c r="A86" s="11" t="str">
        <f t="shared" si="1"/>
        <v>Table N.84 Utilisation rates split by participants in SIL and those not in SIL, and first and subsequent plans</v>
      </c>
      <c r="B86" s="182" t="s">
        <v>238</v>
      </c>
      <c r="C86" s="4">
        <f>IF(AND(F86=0,$C$2&lt;&gt;"Full"),0,IF($C$2="Full",IF(LEFT(D86,1)="T",COUNTIF($D$2:$D85,"*Table*")+1,0),IF(LEFT(D86,1)="T",COUNTIF($D$2:$D85,"*Table*")-COUNTIFS($F$2:F85,0,$D$2:$D85,"*Table*")+3,0)))</f>
        <v>84</v>
      </c>
      <c r="D86" s="5" t="s">
        <v>134</v>
      </c>
      <c r="E86" s="4" t="str">
        <f>"Utilisation rates split by participants in SIL and those not in SIL, and first and subsequent plans"</f>
        <v>Utilisation rates split by participants in SIL and those not in SIL, and first and subsequent plans</v>
      </c>
      <c r="F86" s="6">
        <v>1</v>
      </c>
    </row>
    <row r="87" spans="1:17" x14ac:dyDescent="0.25">
      <c r="A87" s="11" t="str">
        <f t="shared" si="1"/>
        <v>Table N.85 Participant Service Guarantee Timeframes (% guarantees met) for the quarter ending 31 March 2023</v>
      </c>
      <c r="B87" s="182" t="s">
        <v>239</v>
      </c>
      <c r="C87" s="4">
        <f>IF(AND(F87=0,$C$2&lt;&gt;"Full"),0,IF($C$2="Full",IF(LEFT(D87,1)="T",COUNTIF($D$2:$D86,"*Table*")+1,0),IF(LEFT(D87,1)="T",COUNTIF($D$2:$D86,"*Table*")-COUNTIFS($F$2:F86,0,$D$2:$D86,"*Table*")+3,0)))</f>
        <v>85</v>
      </c>
      <c r="D87" s="5" t="s">
        <v>151</v>
      </c>
      <c r="E87" s="4" t="s">
        <v>369</v>
      </c>
      <c r="F87" s="6">
        <v>1</v>
      </c>
    </row>
    <row r="88" spans="1:17" s="188" customFormat="1" x14ac:dyDescent="0.25">
      <c r="A88" s="202" t="s">
        <v>27</v>
      </c>
      <c r="B88" s="202"/>
      <c r="G88"/>
      <c r="H88"/>
      <c r="I88"/>
      <c r="K88"/>
      <c r="L88"/>
      <c r="M88"/>
      <c r="N88"/>
      <c r="O88"/>
      <c r="P88"/>
      <c r="Q88"/>
    </row>
  </sheetData>
  <mergeCells count="1">
    <mergeCell ref="A88:B88"/>
  </mergeCells>
  <phoneticPr fontId="11" type="noConversion"/>
  <conditionalFormatting sqref="B1:B2">
    <cfRule type="cellIs" dxfId="1183" priority="1" operator="equal">
      <formula>"NA"</formula>
    </cfRule>
  </conditionalFormatting>
  <hyperlinks>
    <hyperlink ref="B3" location="'Table1'!A1" display="Go to Table1" xr:uid="{00000000-0004-0000-0200-000000000000}"/>
    <hyperlink ref="A88" location="Intro!A1" display="Back to Intro" xr:uid="{29A377AE-A00D-4443-A500-CE509DDABD5B}"/>
    <hyperlink ref="B80" location="'Table78'!A1" display="Go to Table78" xr:uid="{00000000-0004-0000-0200-00004D000000}"/>
    <hyperlink ref="B81" location="'Table79'!A1" display="Go to Table79" xr:uid="{00000000-0004-0000-0200-00004E000000}"/>
    <hyperlink ref="B82" location="'Table80'!A1" display="Go to Table80" xr:uid="{00000000-0004-0000-0200-00004F000000}"/>
    <hyperlink ref="B83" location="'Table81'!A1" display="Go to Table81" xr:uid="{00000000-0004-0000-0200-000050000000}"/>
    <hyperlink ref="B84" location="'Table82'!A1" display="Go to Table82" xr:uid="{00000000-0004-0000-0200-000051000000}"/>
    <hyperlink ref="B85" location="'Table83'!A1" display="Go to Table83" xr:uid="{00000000-0004-0000-0200-000052000000}"/>
    <hyperlink ref="B86" location="'Table84'!A1" display="Go to Table84" xr:uid="{00000000-0004-0000-0200-000053000000}"/>
    <hyperlink ref="B87" location="'Table85'!A1" display="Go to Table85" xr:uid="{00000000-0004-0000-0200-000054000000}"/>
    <hyperlink ref="B79" location="'Table77'!A1" display="Go to Table77" xr:uid="{00000000-0004-0000-0200-00004C000000}"/>
    <hyperlink ref="B78" location="'Table76'!A1" display="Go to Table76" xr:uid="{00000000-0004-0000-0200-00004B000000}"/>
    <hyperlink ref="B77" location="'Table75'!A1" display="Go to Table75" xr:uid="{00000000-0004-0000-0200-00004A000000}"/>
    <hyperlink ref="B76" location="'Table74'!A1" display="Go to Table74" xr:uid="{00000000-0004-0000-0200-000049000000}"/>
    <hyperlink ref="B75" location="'Table73'!A1" display="Go to Table73" xr:uid="{00000000-0004-0000-0200-000048000000}"/>
    <hyperlink ref="B74" location="'Table72'!A1" display="Go to Table72" xr:uid="{00000000-0004-0000-0200-000047000000}"/>
    <hyperlink ref="B73" location="'Table71'!A1" display="Go to Table71" xr:uid="{00000000-0004-0000-0200-000046000000}"/>
    <hyperlink ref="B72" location="'Table70'!A1" display="Go to Table70" xr:uid="{00000000-0004-0000-0200-000045000000}"/>
    <hyperlink ref="B71" location="'Table69'!A1" display="Go to Table69" xr:uid="{00000000-0004-0000-0200-000044000000}"/>
    <hyperlink ref="B70" location="'Table68'!A1" display="Go to Table68" xr:uid="{00000000-0004-0000-0200-000043000000}"/>
    <hyperlink ref="B69" location="'Table67'!A1" display="Go to Table67" xr:uid="{00000000-0004-0000-0200-000042000000}"/>
    <hyperlink ref="B68" location="'Table66'!A1" display="Go to Table66" xr:uid="{00000000-0004-0000-0200-000041000000}"/>
    <hyperlink ref="B67" location="'Table65'!A1" display="Go to Table65" xr:uid="{00000000-0004-0000-0200-000040000000}"/>
    <hyperlink ref="B66" location="'Table64'!A1" display="Go to Table64" xr:uid="{00000000-0004-0000-0200-00003F000000}"/>
    <hyperlink ref="B65" location="'Table63'!A1" display="Go to Table63" xr:uid="{00000000-0004-0000-0200-00003E000000}"/>
    <hyperlink ref="B64" location="'Table62'!A1" display="Go to Table62" xr:uid="{00000000-0004-0000-0200-00003D000000}"/>
    <hyperlink ref="B63" location="'Table61'!A1" display="Go to Table61" xr:uid="{00000000-0004-0000-0200-00003C000000}"/>
    <hyperlink ref="B62" location="'Table60'!A1" display="Go to Table60" xr:uid="{00000000-0004-0000-0200-00003B000000}"/>
    <hyperlink ref="B61" location="'Table59'!A1" display="Go to Table59" xr:uid="{00000000-0004-0000-0200-00003A000000}"/>
    <hyperlink ref="B60" location="'Table58'!A1" display="Go to Table58" xr:uid="{00000000-0004-0000-0200-000039000000}"/>
    <hyperlink ref="B59" location="'Table57'!A1" display="Go to Table57" xr:uid="{00000000-0004-0000-0200-000038000000}"/>
    <hyperlink ref="B58" location="'Table56'!A1" display="Go to Table56" xr:uid="{00000000-0004-0000-0200-000037000000}"/>
    <hyperlink ref="B57" location="'Table55'!A1" display="Go to Table55" xr:uid="{00000000-0004-0000-0200-000036000000}"/>
    <hyperlink ref="B56" location="'Table54'!A1" display="Go to Table54" xr:uid="{00000000-0004-0000-0200-000035000000}"/>
    <hyperlink ref="B55" location="'Table53'!A1" display="Go to Table53" xr:uid="{00000000-0004-0000-0200-000034000000}"/>
    <hyperlink ref="B54" location="'Table52'!A1" display="Go to Table52" xr:uid="{00000000-0004-0000-0200-000033000000}"/>
    <hyperlink ref="B53" location="'Table51'!A1" display="Go to Table51" xr:uid="{00000000-0004-0000-0200-000032000000}"/>
    <hyperlink ref="B52" location="'Table50'!A1" display="Go to Table50" xr:uid="{00000000-0004-0000-0200-000031000000}"/>
    <hyperlink ref="B51" location="'Table49'!A1" display="Go to Table49" xr:uid="{00000000-0004-0000-0200-000030000000}"/>
    <hyperlink ref="B50" location="'Table48'!A1" display="Go to Table48" xr:uid="{00000000-0004-0000-0200-00002F000000}"/>
    <hyperlink ref="B49" location="'Table47'!A1" display="Go to Table47" xr:uid="{00000000-0004-0000-0200-00002E000000}"/>
    <hyperlink ref="B48" location="'Table46'!A1" display="Go to Table46" xr:uid="{00000000-0004-0000-0200-00002D000000}"/>
    <hyperlink ref="B47" location="'Table45'!A1" display="Go to Table45" xr:uid="{00000000-0004-0000-0200-00002C000000}"/>
    <hyperlink ref="B46" location="'Table44'!A1" display="Go to Table44" xr:uid="{00000000-0004-0000-0200-00002B000000}"/>
    <hyperlink ref="B45" location="'Table43'!A1" display="Go to Table43" xr:uid="{00000000-0004-0000-0200-00002A000000}"/>
    <hyperlink ref="B44" location="'Table42'!A1" display="Go to Table42" xr:uid="{00000000-0004-0000-0200-000029000000}"/>
    <hyperlink ref="B43" location="'Table41'!A1" display="Go to Table41" xr:uid="{00000000-0004-0000-0200-000028000000}"/>
    <hyperlink ref="B42" location="'Table40'!A1" display="Go to Table40" xr:uid="{00000000-0004-0000-0200-000027000000}"/>
    <hyperlink ref="B41" location="'Table39'!A1" display="Go to Table39" xr:uid="{00000000-0004-0000-0200-000026000000}"/>
    <hyperlink ref="B40" location="'Table38'!A1" display="Go to Table38" xr:uid="{00000000-0004-0000-0200-000025000000}"/>
    <hyperlink ref="B39" location="'Table37'!A1" display="Go to Table37" xr:uid="{00000000-0004-0000-0200-000024000000}"/>
    <hyperlink ref="B38" location="'Table36'!A1" display="Go to Table36" xr:uid="{00000000-0004-0000-0200-000023000000}"/>
    <hyperlink ref="B37" location="'Table35'!A1" display="Go to Table35" xr:uid="{00000000-0004-0000-0200-000022000000}"/>
    <hyperlink ref="B36" location="'Table34'!A1" display="Go to Table34" xr:uid="{00000000-0004-0000-0200-000021000000}"/>
    <hyperlink ref="B35" location="'Table33'!A1" display="Go to Table33" xr:uid="{00000000-0004-0000-0200-000020000000}"/>
    <hyperlink ref="B34" location="'Table32'!A1" display="Go to Table32" xr:uid="{00000000-0004-0000-0200-00001F000000}"/>
    <hyperlink ref="B33" location="'Table31'!A1" display="Go to Table31" xr:uid="{00000000-0004-0000-0200-00001E000000}"/>
    <hyperlink ref="B32" location="'Table30'!A1" display="Go to Table30" xr:uid="{00000000-0004-0000-0200-00001D000000}"/>
    <hyperlink ref="B31" location="'Table29'!A1" display="Go to Table29" xr:uid="{00000000-0004-0000-0200-00001C000000}"/>
    <hyperlink ref="B30" location="'Table28'!A1" display="Go to Table28" xr:uid="{00000000-0004-0000-0200-00001B000000}"/>
    <hyperlink ref="B29" location="'Table27'!A1" display="Go to Table27" xr:uid="{00000000-0004-0000-0200-00001A000000}"/>
    <hyperlink ref="B28" location="'Table26'!A1" display="Go to Table26" xr:uid="{00000000-0004-0000-0200-000019000000}"/>
    <hyperlink ref="B27" location="'Table25'!A1" display="Go to Table25" xr:uid="{00000000-0004-0000-0200-000018000000}"/>
    <hyperlink ref="B26" location="'Table24'!A1" display="Go to Table24" xr:uid="{00000000-0004-0000-0200-000017000000}"/>
    <hyperlink ref="B25" location="'Table23'!A1" display="Go to Table23" xr:uid="{00000000-0004-0000-0200-000016000000}"/>
    <hyperlink ref="B24" location="'Table22'!A1" display="Go to Table22" xr:uid="{00000000-0004-0000-0200-000015000000}"/>
    <hyperlink ref="B23" location="'Table21'!A1" display="Go to Table21" xr:uid="{00000000-0004-0000-0200-000014000000}"/>
    <hyperlink ref="B22" location="'Table20'!A1" display="Go to Table20" xr:uid="{00000000-0004-0000-0200-000013000000}"/>
    <hyperlink ref="B21" location="'Table19'!A1" display="Go to Table19" xr:uid="{00000000-0004-0000-0200-000012000000}"/>
    <hyperlink ref="B20" location="'Table18'!A1" display="Go to Table18" xr:uid="{00000000-0004-0000-0200-000011000000}"/>
    <hyperlink ref="B19" location="'Table17'!A1" display="Go to Table17" xr:uid="{00000000-0004-0000-0200-000010000000}"/>
    <hyperlink ref="B18" location="'Table16'!A1" display="Go to Table16" xr:uid="{00000000-0004-0000-0200-00000F000000}"/>
    <hyperlink ref="B17" location="'Table15'!A1" display="Go to Table15" xr:uid="{00000000-0004-0000-0200-00000E000000}"/>
    <hyperlink ref="B16" location="'Table14'!A1" display="Go to Table14" xr:uid="{00000000-0004-0000-0200-00000D000000}"/>
    <hyperlink ref="B15" location="'Table13'!A1" display="Go to Table13" xr:uid="{00000000-0004-0000-0200-00000C000000}"/>
    <hyperlink ref="B14" location="'Table12'!A1" display="Go to Table12" xr:uid="{00000000-0004-0000-0200-00000B000000}"/>
    <hyperlink ref="B13" location="'Table11'!A1" display="Go to Table11" xr:uid="{00000000-0004-0000-0200-00000A000000}"/>
    <hyperlink ref="B12" location="'Table10'!A1" display="Go to Table10" xr:uid="{00000000-0004-0000-0200-000009000000}"/>
    <hyperlink ref="B11" location="'Table9'!A1" display="Go to Table9" xr:uid="{00000000-0004-0000-0200-000008000000}"/>
    <hyperlink ref="B10" location="'Table8'!A1" display="Go to Table8" xr:uid="{00000000-0004-0000-0200-000007000000}"/>
    <hyperlink ref="B9" location="'Table7'!A1" display="Go to Table7" xr:uid="{00000000-0004-0000-0200-000006000000}"/>
    <hyperlink ref="B8" location="'Table6'!A1" display="Go to Table6" xr:uid="{00000000-0004-0000-0200-000005000000}"/>
    <hyperlink ref="B7" location="'Table5'!A1" display="Go to Table5" xr:uid="{00000000-0004-0000-0200-000004000000}"/>
    <hyperlink ref="B6" location="'Table4'!A1" display="Go to Table4" xr:uid="{00000000-0004-0000-0200-000003000000}"/>
    <hyperlink ref="B5" location="'Table3'!A1" display="Go to Table3" xr:uid="{00000000-0004-0000-0200-000002000000}"/>
    <hyperlink ref="B4" location="'Table2'!A1" display="Go to Table2" xr:uid="{00000000-0004-0000-0200-000001000000}"/>
  </hyperlinks>
  <pageMargins left="0.7" right="0.7" top="0.75" bottom="0.75" header="0.3" footer="0.3"/>
  <pageSetup paperSize="9" orientation="portrait" horizontalDpi="1200" verticalDpi="12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J7"/>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T_h018</f>
        <v>Table N.18 Number of active participant plans (participants not in SIL) by gender at 31 March 2023</v>
      </c>
      <c r="B1" s="201"/>
      <c r="C1" s="201"/>
      <c r="D1" s="201"/>
      <c r="E1" s="201"/>
      <c r="F1" s="201"/>
      <c r="G1" s="201"/>
      <c r="H1" s="201"/>
      <c r="I1" s="201"/>
      <c r="J1" s="201"/>
    </row>
    <row r="2" spans="1:10" ht="16.5" thickBot="1" x14ac:dyDescent="0.25">
      <c r="A2" s="118" t="s">
        <v>45</v>
      </c>
      <c r="B2" s="25" t="s">
        <v>35</v>
      </c>
      <c r="C2" s="14" t="s">
        <v>36</v>
      </c>
      <c r="D2" s="14" t="s">
        <v>37</v>
      </c>
      <c r="E2" s="14" t="s">
        <v>38</v>
      </c>
      <c r="F2" s="14" t="s">
        <v>39</v>
      </c>
      <c r="G2" s="14" t="s">
        <v>40</v>
      </c>
      <c r="H2" s="14" t="s">
        <v>41</v>
      </c>
      <c r="I2" s="172" t="s">
        <v>42</v>
      </c>
      <c r="J2" s="14" t="s">
        <v>43</v>
      </c>
    </row>
    <row r="3" spans="1:10" ht="15.75" x14ac:dyDescent="0.2">
      <c r="A3" s="128" t="s">
        <v>381</v>
      </c>
      <c r="B3" s="19">
        <v>104827</v>
      </c>
      <c r="C3" s="124">
        <v>91425</v>
      </c>
      <c r="D3" s="124">
        <v>72919</v>
      </c>
      <c r="E3" s="124">
        <v>29621</v>
      </c>
      <c r="F3" s="124">
        <v>30041</v>
      </c>
      <c r="G3" s="124">
        <v>7226</v>
      </c>
      <c r="H3" s="124">
        <v>5663</v>
      </c>
      <c r="I3" s="173">
        <v>3284</v>
      </c>
      <c r="J3" s="174">
        <v>345037</v>
      </c>
    </row>
    <row r="4" spans="1:10" ht="15.75" x14ac:dyDescent="0.2">
      <c r="A4" s="130" t="s">
        <v>382</v>
      </c>
      <c r="B4" s="19">
        <v>59762</v>
      </c>
      <c r="C4" s="124">
        <v>58199</v>
      </c>
      <c r="D4" s="124">
        <v>45153</v>
      </c>
      <c r="E4" s="124">
        <v>18107</v>
      </c>
      <c r="F4" s="124">
        <v>17364</v>
      </c>
      <c r="G4" s="124">
        <v>4569</v>
      </c>
      <c r="H4" s="124">
        <v>3669</v>
      </c>
      <c r="I4" s="173">
        <v>1671</v>
      </c>
      <c r="J4" s="174">
        <v>208517</v>
      </c>
    </row>
    <row r="5" spans="1:10" ht="16.5" thickBot="1" x14ac:dyDescent="0.25">
      <c r="A5" s="131" t="s">
        <v>383</v>
      </c>
      <c r="B5" s="19">
        <v>1984</v>
      </c>
      <c r="C5" s="124">
        <v>2231</v>
      </c>
      <c r="D5" s="124">
        <v>1214</v>
      </c>
      <c r="E5" s="124">
        <v>495</v>
      </c>
      <c r="F5" s="124">
        <v>747</v>
      </c>
      <c r="G5" s="124">
        <v>295</v>
      </c>
      <c r="H5" s="124">
        <v>139</v>
      </c>
      <c r="I5" s="173">
        <v>31</v>
      </c>
      <c r="J5" s="174">
        <v>7137</v>
      </c>
    </row>
    <row r="6" spans="1:10" ht="15.75" x14ac:dyDescent="0.2">
      <c r="A6" s="146" t="s">
        <v>380</v>
      </c>
      <c r="B6" s="23">
        <v>166573</v>
      </c>
      <c r="C6" s="126">
        <v>151855</v>
      </c>
      <c r="D6" s="126">
        <v>119286</v>
      </c>
      <c r="E6" s="126">
        <v>48223</v>
      </c>
      <c r="F6" s="126">
        <v>48152</v>
      </c>
      <c r="G6" s="126">
        <v>12090</v>
      </c>
      <c r="H6" s="126">
        <v>9471</v>
      </c>
      <c r="I6" s="181">
        <v>4986</v>
      </c>
      <c r="J6" s="126">
        <v>560691</v>
      </c>
    </row>
    <row r="7" spans="1:10" s="203" customFormat="1" x14ac:dyDescent="0.2">
      <c r="A7" s="203" t="s">
        <v>242</v>
      </c>
    </row>
  </sheetData>
  <mergeCells count="2">
    <mergeCell ref="A1:J1"/>
    <mergeCell ref="A7:XFD7"/>
  </mergeCells>
  <hyperlinks>
    <hyperlink ref="A7" location="TableOfContents!A1" display="Back to Table of Contents" xr:uid="{C0BE5A3F-182F-4C35-9F11-06A5AA659670}"/>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J7"/>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15.6" customHeight="1" x14ac:dyDescent="0.2">
      <c r="A1" s="201" t="str">
        <f>T_h019</f>
        <v>Table N.19 Proportion of active participant plans (participants not in SIL) by gender at 31 March 2023</v>
      </c>
      <c r="B1" s="201"/>
      <c r="C1" s="201"/>
      <c r="D1" s="201"/>
      <c r="E1" s="201"/>
      <c r="F1" s="201"/>
      <c r="G1" s="201"/>
      <c r="H1" s="201"/>
      <c r="I1" s="201"/>
      <c r="J1" s="201"/>
    </row>
    <row r="2" spans="1:10" ht="16.5" thickBot="1" x14ac:dyDescent="0.25">
      <c r="A2" s="118" t="s">
        <v>45</v>
      </c>
      <c r="B2" s="25" t="s">
        <v>35</v>
      </c>
      <c r="C2" s="14" t="s">
        <v>36</v>
      </c>
      <c r="D2" s="14" t="s">
        <v>37</v>
      </c>
      <c r="E2" s="14" t="s">
        <v>38</v>
      </c>
      <c r="F2" s="14" t="s">
        <v>39</v>
      </c>
      <c r="G2" s="14" t="s">
        <v>40</v>
      </c>
      <c r="H2" s="14" t="s">
        <v>41</v>
      </c>
      <c r="I2" s="172" t="s">
        <v>42</v>
      </c>
      <c r="J2" s="14" t="s">
        <v>43</v>
      </c>
    </row>
    <row r="3" spans="1:10" ht="15.75" x14ac:dyDescent="0.2">
      <c r="A3" s="128" t="s">
        <v>381</v>
      </c>
      <c r="B3" s="175">
        <v>0.62931567540958022</v>
      </c>
      <c r="C3" s="152">
        <v>0.60205459155115082</v>
      </c>
      <c r="D3" s="152">
        <v>0.61129554180708545</v>
      </c>
      <c r="E3" s="152">
        <v>0.61425046139808803</v>
      </c>
      <c r="F3" s="152">
        <v>0.6238785512543612</v>
      </c>
      <c r="G3" s="152">
        <v>0.59768403639371381</v>
      </c>
      <c r="H3" s="152">
        <v>0.59793052475979303</v>
      </c>
      <c r="I3" s="176">
        <v>0.65864420377055755</v>
      </c>
      <c r="J3" s="177">
        <v>0.61537816729713868</v>
      </c>
    </row>
    <row r="4" spans="1:10" ht="15.75" x14ac:dyDescent="0.2">
      <c r="A4" s="130" t="s">
        <v>382</v>
      </c>
      <c r="B4" s="175">
        <v>0.35877363078049862</v>
      </c>
      <c r="C4" s="152">
        <v>0.38325376181225512</v>
      </c>
      <c r="D4" s="152">
        <v>0.37852723706051006</v>
      </c>
      <c r="E4" s="152">
        <v>0.37548472720486076</v>
      </c>
      <c r="F4" s="152">
        <v>0.36060807443096859</v>
      </c>
      <c r="G4" s="152">
        <v>0.37791563275434242</v>
      </c>
      <c r="H4" s="152">
        <v>0.38739309471016786</v>
      </c>
      <c r="I4" s="176">
        <v>0.33513838748495789</v>
      </c>
      <c r="J4" s="177">
        <v>0.37189289644385232</v>
      </c>
    </row>
    <row r="5" spans="1:10" ht="16.5" thickBot="1" x14ac:dyDescent="0.25">
      <c r="A5" s="131" t="s">
        <v>383</v>
      </c>
      <c r="B5" s="175">
        <v>1.1910693809921175E-2</v>
      </c>
      <c r="C5" s="152">
        <v>1.4691646636594119E-2</v>
      </c>
      <c r="D5" s="152">
        <v>1.0177221132404473E-2</v>
      </c>
      <c r="E5" s="152">
        <v>1.02648113970512E-2</v>
      </c>
      <c r="F5" s="152">
        <v>1.5513374314670212E-2</v>
      </c>
      <c r="G5" s="152">
        <v>2.4400330851943756E-2</v>
      </c>
      <c r="H5" s="152">
        <v>1.4676380530039067E-2</v>
      </c>
      <c r="I5" s="176">
        <v>6.2174087444845571E-3</v>
      </c>
      <c r="J5" s="177">
        <v>1.2728936259008974E-2</v>
      </c>
    </row>
    <row r="6" spans="1:10" ht="15.75" x14ac:dyDescent="0.2">
      <c r="A6" s="146" t="s">
        <v>380</v>
      </c>
      <c r="B6" s="178">
        <v>1</v>
      </c>
      <c r="C6" s="179">
        <v>1</v>
      </c>
      <c r="D6" s="179">
        <v>1</v>
      </c>
      <c r="E6" s="179">
        <v>1</v>
      </c>
      <c r="F6" s="179">
        <v>1</v>
      </c>
      <c r="G6" s="179">
        <v>0.99999999999999989</v>
      </c>
      <c r="H6" s="179">
        <v>0.99999999999999989</v>
      </c>
      <c r="I6" s="180">
        <v>0.99999999999999989</v>
      </c>
      <c r="J6" s="179">
        <v>0.99999999999999989</v>
      </c>
    </row>
    <row r="7" spans="1:10" s="203" customFormat="1" x14ac:dyDescent="0.2">
      <c r="A7" s="203" t="s">
        <v>242</v>
      </c>
    </row>
  </sheetData>
  <mergeCells count="2">
    <mergeCell ref="A1:J1"/>
    <mergeCell ref="A7:XFD7"/>
  </mergeCells>
  <hyperlinks>
    <hyperlink ref="A7" location="TableOfContents!A1" display="Back to Table of Contents" xr:uid="{D7F88B45-D738-47D9-BD51-33926780B493}"/>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J11"/>
  <sheetViews>
    <sheetView zoomScaleNormal="100" workbookViewId="0">
      <selection sqref="A1:J1"/>
    </sheetView>
  </sheetViews>
  <sheetFormatPr defaultColWidth="0" defaultRowHeight="15" zeroHeight="1" x14ac:dyDescent="0.2"/>
  <cols>
    <col min="1" max="1" width="57" style="7" bestFit="1" customWidth="1"/>
    <col min="2" max="10" width="10" style="7" customWidth="1"/>
    <col min="11" max="16384" width="9.140625" style="7" hidden="1"/>
  </cols>
  <sheetData>
    <row r="1" spans="1:10" x14ac:dyDescent="0.2">
      <c r="A1" s="201" t="str">
        <f>T_h020</f>
        <v>Table N.20 Number of active participant plans by other characteristics at 31 March 2023</v>
      </c>
      <c r="B1" s="201"/>
      <c r="C1" s="201"/>
      <c r="D1" s="201"/>
      <c r="E1" s="201"/>
      <c r="F1" s="201"/>
      <c r="G1" s="201"/>
      <c r="H1" s="201"/>
      <c r="I1" s="201"/>
      <c r="J1" s="201"/>
    </row>
    <row r="2" spans="1:10" ht="16.5" thickBot="1" x14ac:dyDescent="0.25">
      <c r="A2" s="118" t="s">
        <v>46</v>
      </c>
      <c r="B2" s="25" t="s">
        <v>35</v>
      </c>
      <c r="C2" s="14" t="s">
        <v>36</v>
      </c>
      <c r="D2" s="14" t="s">
        <v>37</v>
      </c>
      <c r="E2" s="14" t="s">
        <v>38</v>
      </c>
      <c r="F2" s="14" t="s">
        <v>39</v>
      </c>
      <c r="G2" s="14" t="s">
        <v>40</v>
      </c>
      <c r="H2" s="14" t="s">
        <v>41</v>
      </c>
      <c r="I2" s="172" t="s">
        <v>42</v>
      </c>
      <c r="J2" s="14" t="s">
        <v>43</v>
      </c>
    </row>
    <row r="3" spans="1:10" ht="15.75" x14ac:dyDescent="0.2">
      <c r="A3" s="128" t="s">
        <v>401</v>
      </c>
      <c r="B3" s="19">
        <v>15016</v>
      </c>
      <c r="C3" s="124">
        <v>5242</v>
      </c>
      <c r="D3" s="124">
        <v>12705</v>
      </c>
      <c r="E3" s="124">
        <v>4017</v>
      </c>
      <c r="F3" s="124">
        <v>3215</v>
      </c>
      <c r="G3" s="124">
        <v>1248</v>
      </c>
      <c r="H3" s="124">
        <v>455</v>
      </c>
      <c r="I3" s="173">
        <v>2789</v>
      </c>
      <c r="J3" s="174">
        <v>44689</v>
      </c>
    </row>
    <row r="4" spans="1:10" ht="15.75" x14ac:dyDescent="0.2">
      <c r="A4" s="130" t="s">
        <v>402</v>
      </c>
      <c r="B4" s="19">
        <v>19346</v>
      </c>
      <c r="C4" s="124">
        <v>18603</v>
      </c>
      <c r="D4" s="124">
        <v>6722</v>
      </c>
      <c r="E4" s="124">
        <v>4114</v>
      </c>
      <c r="F4" s="124">
        <v>3676</v>
      </c>
      <c r="G4" s="124">
        <v>363</v>
      </c>
      <c r="H4" s="124">
        <v>1017</v>
      </c>
      <c r="I4" s="173">
        <v>346</v>
      </c>
      <c r="J4" s="174">
        <v>54201</v>
      </c>
    </row>
    <row r="5" spans="1:10" ht="15.75" x14ac:dyDescent="0.2">
      <c r="A5" s="130" t="s">
        <v>403</v>
      </c>
      <c r="B5" s="19">
        <v>735</v>
      </c>
      <c r="C5" s="124">
        <v>62</v>
      </c>
      <c r="D5" s="124">
        <v>2194</v>
      </c>
      <c r="E5" s="124">
        <v>2309</v>
      </c>
      <c r="F5" s="124">
        <v>1293</v>
      </c>
      <c r="G5" s="124">
        <v>169</v>
      </c>
      <c r="H5" s="124" t="s">
        <v>370</v>
      </c>
      <c r="I5" s="173">
        <v>2248</v>
      </c>
      <c r="J5" s="174">
        <v>9061</v>
      </c>
    </row>
    <row r="6" spans="1:10" ht="15.75" x14ac:dyDescent="0.2">
      <c r="A6" s="130" t="s">
        <v>404</v>
      </c>
      <c r="B6" s="19">
        <v>623</v>
      </c>
      <c r="C6" s="124">
        <v>658</v>
      </c>
      <c r="D6" s="124">
        <v>306</v>
      </c>
      <c r="E6" s="124">
        <v>176</v>
      </c>
      <c r="F6" s="124">
        <v>105</v>
      </c>
      <c r="G6" s="124">
        <v>44</v>
      </c>
      <c r="H6" s="124" t="s">
        <v>370</v>
      </c>
      <c r="I6" s="173">
        <v>13</v>
      </c>
      <c r="J6" s="174">
        <v>1931</v>
      </c>
    </row>
    <row r="7" spans="1:10" ht="15.75" x14ac:dyDescent="0.2">
      <c r="A7" s="130" t="s">
        <v>405</v>
      </c>
      <c r="B7" s="19">
        <v>10704</v>
      </c>
      <c r="C7" s="124">
        <v>6625</v>
      </c>
      <c r="D7" s="124">
        <v>6263</v>
      </c>
      <c r="E7" s="124">
        <v>2771</v>
      </c>
      <c r="F7" s="124">
        <v>2920</v>
      </c>
      <c r="G7" s="124">
        <v>959</v>
      </c>
      <c r="H7" s="124">
        <v>589</v>
      </c>
      <c r="I7" s="173">
        <v>536</v>
      </c>
      <c r="J7" s="174">
        <v>31367</v>
      </c>
    </row>
    <row r="8" spans="1:10" ht="15.75" x14ac:dyDescent="0.2">
      <c r="A8" s="130" t="s">
        <v>406</v>
      </c>
      <c r="B8" s="19">
        <v>7405</v>
      </c>
      <c r="C8" s="124">
        <v>6697</v>
      </c>
      <c r="D8" s="124">
        <v>3388</v>
      </c>
      <c r="E8" s="124">
        <v>1735</v>
      </c>
      <c r="F8" s="124">
        <v>2316</v>
      </c>
      <c r="G8" s="124">
        <v>539</v>
      </c>
      <c r="H8" s="124">
        <v>322</v>
      </c>
      <c r="I8" s="173">
        <v>278</v>
      </c>
      <c r="J8" s="174">
        <v>22680</v>
      </c>
    </row>
    <row r="9" spans="1:10" ht="72.75" customHeight="1" x14ac:dyDescent="0.2">
      <c r="A9" s="201" t="s">
        <v>2</v>
      </c>
      <c r="B9" s="201"/>
      <c r="C9" s="201"/>
      <c r="D9" s="201"/>
      <c r="E9" s="201"/>
      <c r="F9" s="201"/>
      <c r="G9" s="201"/>
      <c r="H9" s="201"/>
      <c r="I9" s="201"/>
      <c r="J9" s="201"/>
    </row>
    <row r="10" spans="1:10" ht="29.25" customHeight="1" x14ac:dyDescent="0.2">
      <c r="A10" s="201" t="s">
        <v>272</v>
      </c>
      <c r="B10" s="201"/>
      <c r="C10" s="201"/>
      <c r="D10" s="201"/>
      <c r="E10" s="201"/>
      <c r="F10" s="201"/>
      <c r="G10" s="201"/>
      <c r="H10" s="201"/>
      <c r="I10" s="201"/>
      <c r="J10" s="201"/>
    </row>
    <row r="11" spans="1:10" s="203" customFormat="1" x14ac:dyDescent="0.2">
      <c r="A11" s="203" t="s">
        <v>242</v>
      </c>
    </row>
  </sheetData>
  <mergeCells count="4">
    <mergeCell ref="A1:J1"/>
    <mergeCell ref="A9:J9"/>
    <mergeCell ref="A10:J10"/>
    <mergeCell ref="A11:XFD11"/>
  </mergeCells>
  <hyperlinks>
    <hyperlink ref="A11" location="TableOfContents!A1" display="Back to Table of Contents" xr:uid="{0A919FD7-07CF-40FB-881F-68129E6FEC56}"/>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11"/>
  <sheetViews>
    <sheetView zoomScaleNormal="100" workbookViewId="0">
      <selection sqref="A1:J1"/>
    </sheetView>
  </sheetViews>
  <sheetFormatPr defaultColWidth="0" defaultRowHeight="15" zeroHeight="1" x14ac:dyDescent="0.2"/>
  <cols>
    <col min="1" max="1" width="57" style="7" bestFit="1" customWidth="1"/>
    <col min="2" max="10" width="10" style="7" customWidth="1"/>
    <col min="11" max="16384" width="9.140625" style="7" hidden="1"/>
  </cols>
  <sheetData>
    <row r="1" spans="1:10" ht="15" customHeight="1" x14ac:dyDescent="0.2">
      <c r="A1" s="201" t="str">
        <f>T_h021</f>
        <v>Table N.21 Proportion of active participant plans by other characteristics at 31 March 2023</v>
      </c>
      <c r="B1" s="201"/>
      <c r="C1" s="201"/>
      <c r="D1" s="201"/>
      <c r="E1" s="201"/>
      <c r="F1" s="201"/>
      <c r="G1" s="201"/>
      <c r="H1" s="201"/>
      <c r="I1" s="201"/>
      <c r="J1" s="201"/>
    </row>
    <row r="2" spans="1:10" ht="16.5" thickBot="1" x14ac:dyDescent="0.25">
      <c r="A2" s="118" t="s">
        <v>46</v>
      </c>
      <c r="B2" s="25" t="s">
        <v>35</v>
      </c>
      <c r="C2" s="14" t="s">
        <v>36</v>
      </c>
      <c r="D2" s="14" t="s">
        <v>37</v>
      </c>
      <c r="E2" s="14" t="s">
        <v>38</v>
      </c>
      <c r="F2" s="14" t="s">
        <v>39</v>
      </c>
      <c r="G2" s="14" t="s">
        <v>40</v>
      </c>
      <c r="H2" s="14" t="s">
        <v>41</v>
      </c>
      <c r="I2" s="14" t="s">
        <v>42</v>
      </c>
      <c r="J2" s="25" t="s">
        <v>43</v>
      </c>
    </row>
    <row r="3" spans="1:10" ht="15.75" x14ac:dyDescent="0.2">
      <c r="A3" s="128" t="s">
        <v>401</v>
      </c>
      <c r="B3" s="159">
        <v>8.4703599451705525E-2</v>
      </c>
      <c r="C3" s="160">
        <v>3.3076728924785463E-2</v>
      </c>
      <c r="D3" s="160">
        <v>0.10119554914814137</v>
      </c>
      <c r="E3" s="160">
        <v>7.8773973408636316E-2</v>
      </c>
      <c r="F3" s="160">
        <v>6.2950344611528819E-2</v>
      </c>
      <c r="G3" s="160">
        <v>9.5639512606329982E-2</v>
      </c>
      <c r="H3" s="160">
        <v>4.5228628230616304E-2</v>
      </c>
      <c r="I3" s="160">
        <v>0.5050706265845708</v>
      </c>
      <c r="J3" s="171">
        <v>7.5480653110585258E-2</v>
      </c>
    </row>
    <row r="4" spans="1:10" ht="15.75" x14ac:dyDescent="0.2">
      <c r="A4" s="130" t="s">
        <v>402</v>
      </c>
      <c r="B4" s="159">
        <v>0.10912865177095732</v>
      </c>
      <c r="C4" s="160">
        <v>0.11738389702170621</v>
      </c>
      <c r="D4" s="160">
        <v>5.3540848592979633E-2</v>
      </c>
      <c r="E4" s="160">
        <v>8.0676157979370125E-2</v>
      </c>
      <c r="F4" s="160">
        <v>7.1976817042606514E-2</v>
      </c>
      <c r="G4" s="160">
        <v>2.7818223618668095E-2</v>
      </c>
      <c r="H4" s="160">
        <v>0.10109343936381709</v>
      </c>
      <c r="I4" s="160">
        <v>6.2658457080767838E-2</v>
      </c>
      <c r="J4" s="171">
        <v>9.1546619509204313E-2</v>
      </c>
    </row>
    <row r="5" spans="1:10" ht="15.75" x14ac:dyDescent="0.2">
      <c r="A5" s="130" t="s">
        <v>403</v>
      </c>
      <c r="B5" s="159">
        <v>4.146053915623572E-3</v>
      </c>
      <c r="C5" s="160">
        <v>3.9121655729429578E-4</v>
      </c>
      <c r="D5" s="160">
        <v>1.7475248707675889E-2</v>
      </c>
      <c r="E5" s="160">
        <v>4.527983684355022E-2</v>
      </c>
      <c r="F5" s="160">
        <v>2.5317199248120301E-2</v>
      </c>
      <c r="G5" s="160">
        <v>1.2951183998773853E-2</v>
      </c>
      <c r="H5" s="160" t="s">
        <v>266</v>
      </c>
      <c r="I5" s="160">
        <v>0.4070988772183991</v>
      </c>
      <c r="J5" s="171">
        <v>1.530421799178798E-2</v>
      </c>
    </row>
    <row r="6" spans="1:10" ht="15.75" x14ac:dyDescent="0.2">
      <c r="A6" s="130" t="s">
        <v>404</v>
      </c>
      <c r="B6" s="159">
        <v>3.5142742713380752E-3</v>
      </c>
      <c r="C6" s="160">
        <v>4.1519434628975267E-3</v>
      </c>
      <c r="D6" s="160">
        <v>2.4372953986093082E-3</v>
      </c>
      <c r="E6" s="160">
        <v>3.4513864376201128E-3</v>
      </c>
      <c r="F6" s="160">
        <v>2.0559210526315788E-3</v>
      </c>
      <c r="G6" s="160">
        <v>3.3719058931718907E-3</v>
      </c>
      <c r="H6" s="160">
        <v>5.9642147117296227E-4</v>
      </c>
      <c r="I6" s="160">
        <v>2.3542194856935894E-3</v>
      </c>
      <c r="J6" s="171">
        <v>3.2614992762545624E-3</v>
      </c>
    </row>
    <row r="7" spans="1:10" ht="15.75" x14ac:dyDescent="0.2">
      <c r="A7" s="130" t="s">
        <v>405</v>
      </c>
      <c r="B7" s="159">
        <v>6.0380083146713899E-2</v>
      </c>
      <c r="C7" s="160">
        <v>4.1803382130237252E-2</v>
      </c>
      <c r="D7" s="160">
        <v>4.9884905495065669E-2</v>
      </c>
      <c r="E7" s="160">
        <v>5.4339726242303016E-2</v>
      </c>
      <c r="F7" s="160">
        <v>5.7174185463659148E-2</v>
      </c>
      <c r="G7" s="160">
        <v>7.3492221626178245E-2</v>
      </c>
      <c r="H7" s="160">
        <v>5.8548707753479125E-2</v>
      </c>
      <c r="I7" s="160">
        <v>9.7066280333212601E-2</v>
      </c>
      <c r="J7" s="171">
        <v>5.2979517244058444E-2</v>
      </c>
    </row>
    <row r="8" spans="1:10" ht="15.75" x14ac:dyDescent="0.2">
      <c r="A8" s="130" t="s">
        <v>406</v>
      </c>
      <c r="B8" s="159">
        <v>4.1770788088697351E-2</v>
      </c>
      <c r="C8" s="160">
        <v>4.2257698132256438E-2</v>
      </c>
      <c r="D8" s="160">
        <v>2.6985479772837696E-2</v>
      </c>
      <c r="E8" s="160">
        <v>3.4023610620857354E-2</v>
      </c>
      <c r="F8" s="160">
        <v>4.5347744360902255E-2</v>
      </c>
      <c r="G8" s="160">
        <v>4.130584719135566E-2</v>
      </c>
      <c r="H8" s="160">
        <v>3.200795228628231E-2</v>
      </c>
      <c r="I8" s="160">
        <v>5.0344078232524445E-2</v>
      </c>
      <c r="J8" s="171">
        <v>3.8306993053057209E-2</v>
      </c>
    </row>
    <row r="9" spans="1:10" ht="27.75" customHeight="1" x14ac:dyDescent="0.2">
      <c r="A9" s="201" t="s">
        <v>272</v>
      </c>
      <c r="B9" s="201"/>
      <c r="C9" s="201"/>
      <c r="D9" s="201"/>
      <c r="E9" s="201"/>
      <c r="F9" s="201"/>
      <c r="G9" s="201"/>
      <c r="H9" s="201"/>
      <c r="I9" s="201"/>
      <c r="J9" s="201"/>
    </row>
    <row r="10" spans="1:10" ht="61.5" customHeight="1" x14ac:dyDescent="0.2">
      <c r="A10" s="201" t="s">
        <v>2</v>
      </c>
      <c r="B10" s="201"/>
      <c r="C10" s="201"/>
      <c r="D10" s="201"/>
      <c r="E10" s="201"/>
      <c r="F10" s="201"/>
      <c r="G10" s="201"/>
      <c r="H10" s="201"/>
      <c r="I10" s="201"/>
      <c r="J10" s="201"/>
    </row>
    <row r="11" spans="1:10" s="203" customFormat="1" x14ac:dyDescent="0.2">
      <c r="A11" s="203" t="s">
        <v>242</v>
      </c>
    </row>
  </sheetData>
  <mergeCells count="4">
    <mergeCell ref="A1:J1"/>
    <mergeCell ref="A9:J9"/>
    <mergeCell ref="A10:J10"/>
    <mergeCell ref="A11:XFD11"/>
  </mergeCells>
  <hyperlinks>
    <hyperlink ref="A11" location="TableOfContents!A1" display="Back to Table of Contents" xr:uid="{28B18F2B-87B7-42FF-B509-F5C0FEBE7EBD}"/>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6"/>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T_h022</f>
        <v>Table N.22 Participation rates by gender at 31 March 2023</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158" t="s">
        <v>42</v>
      </c>
      <c r="J2" s="24" t="s">
        <v>43</v>
      </c>
    </row>
    <row r="3" spans="1:10" ht="15.75" x14ac:dyDescent="0.2">
      <c r="A3" s="128" t="s">
        <v>381</v>
      </c>
      <c r="B3" s="166">
        <v>3.1418129820657142E-2</v>
      </c>
      <c r="C3" s="18">
        <v>3.3056028478127997E-2</v>
      </c>
      <c r="D3" s="18">
        <v>3.3241551346549283E-2</v>
      </c>
      <c r="E3" s="18">
        <v>2.5361720885119416E-2</v>
      </c>
      <c r="F3" s="18">
        <v>4.1332575238589082E-2</v>
      </c>
      <c r="G3" s="18">
        <v>3.2633747210242703E-2</v>
      </c>
      <c r="H3" s="18">
        <v>2.8767461894578544E-2</v>
      </c>
      <c r="I3" s="167">
        <v>2.9344053953456496E-2</v>
      </c>
      <c r="J3" s="168">
        <v>3.217484690944182E-2</v>
      </c>
    </row>
    <row r="4" spans="1:10" ht="16.5" thickBot="1" x14ac:dyDescent="0.25">
      <c r="A4" s="131" t="s">
        <v>382</v>
      </c>
      <c r="B4" s="166">
        <v>1.7832875339981253E-2</v>
      </c>
      <c r="C4" s="18">
        <v>2.0696390519627059E-2</v>
      </c>
      <c r="D4" s="18">
        <v>2.0344142644127022E-2</v>
      </c>
      <c r="E4" s="18">
        <v>1.5569702626195068E-2</v>
      </c>
      <c r="F4" s="18">
        <v>2.3914034450339544E-2</v>
      </c>
      <c r="G4" s="18">
        <v>2.0707482974823124E-2</v>
      </c>
      <c r="H4" s="18">
        <v>1.7632704422475304E-2</v>
      </c>
      <c r="I4" s="167">
        <v>1.5490006281349285E-2</v>
      </c>
      <c r="J4" s="168">
        <v>1.9289265721977547E-2</v>
      </c>
    </row>
    <row r="5" spans="1:10" ht="15.75" x14ac:dyDescent="0.2">
      <c r="A5" s="148" t="s">
        <v>380</v>
      </c>
      <c r="B5" s="22">
        <v>2.4952756709075968E-2</v>
      </c>
      <c r="C5" s="22">
        <v>2.7281261488446677E-2</v>
      </c>
      <c r="D5" s="22">
        <v>2.7062000396475994E-2</v>
      </c>
      <c r="E5" s="22">
        <v>2.0729504737045639E-2</v>
      </c>
      <c r="F5" s="22">
        <v>3.3223462004554359E-2</v>
      </c>
      <c r="G5" s="22">
        <v>2.7372741823230465E-2</v>
      </c>
      <c r="H5" s="22">
        <v>2.3539863591325635E-2</v>
      </c>
      <c r="I5" s="169">
        <v>2.2668033681037914E-2</v>
      </c>
      <c r="J5" s="170">
        <v>2.6087188070981808E-2</v>
      </c>
    </row>
    <row r="6" spans="1:10" s="203" customFormat="1" x14ac:dyDescent="0.2">
      <c r="A6" s="203" t="s">
        <v>242</v>
      </c>
    </row>
  </sheetData>
  <mergeCells count="2">
    <mergeCell ref="A1:J1"/>
    <mergeCell ref="A6:XFD6"/>
  </mergeCells>
  <hyperlinks>
    <hyperlink ref="A6" location="TableOfContents!A1" display="Back to Table of Contents" xr:uid="{AE67B93D-2E0B-4852-8C40-C6FA30BBD40E}"/>
  </hyperlink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11"/>
  <sheetViews>
    <sheetView zoomScaleNormal="100" workbookViewId="0">
      <selection sqref="A1:J1"/>
    </sheetView>
  </sheetViews>
  <sheetFormatPr defaultColWidth="0" defaultRowHeight="15" zeroHeight="1" x14ac:dyDescent="0.2"/>
  <cols>
    <col min="1" max="1" width="21.28515625" style="7" bestFit="1" customWidth="1"/>
    <col min="2" max="10" width="10" style="7" customWidth="1"/>
    <col min="11" max="16384" width="9.140625" style="7" hidden="1"/>
  </cols>
  <sheetData>
    <row r="1" spans="1:10" x14ac:dyDescent="0.2">
      <c r="A1" s="201" t="str">
        <f>T_h023</f>
        <v>Table N.23 Participation rates by age group at 31 March 2023</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158" t="s">
        <v>42</v>
      </c>
      <c r="J2" s="24" t="s">
        <v>43</v>
      </c>
    </row>
    <row r="3" spans="1:10" ht="15.75" x14ac:dyDescent="0.2">
      <c r="A3" s="128" t="s">
        <v>371</v>
      </c>
      <c r="B3" s="159">
        <v>4.3634520279056982E-2</v>
      </c>
      <c r="C3" s="160">
        <v>5.0980003119044798E-2</v>
      </c>
      <c r="D3" s="160">
        <v>4.8140078414100791E-2</v>
      </c>
      <c r="E3" s="160">
        <v>2.562527554437144E-2</v>
      </c>
      <c r="F3" s="160">
        <v>5.1410505529141524E-2</v>
      </c>
      <c r="G3" s="160">
        <v>3.9828610119634032E-2</v>
      </c>
      <c r="H3" s="160">
        <v>3.3268176501223844E-2</v>
      </c>
      <c r="I3" s="161">
        <v>4.0865740693661973E-2</v>
      </c>
      <c r="J3" s="162">
        <v>4.4617552046553599E-2</v>
      </c>
    </row>
    <row r="4" spans="1:10" ht="15.75" x14ac:dyDescent="0.2">
      <c r="A4" s="130" t="s">
        <v>372</v>
      </c>
      <c r="B4" s="159">
        <v>5.5468035925641264E-2</v>
      </c>
      <c r="C4" s="160">
        <v>6.3937950826650616E-2</v>
      </c>
      <c r="D4" s="160">
        <v>6.0947392930845272E-2</v>
      </c>
      <c r="E4" s="160">
        <v>4.4045329471566412E-2</v>
      </c>
      <c r="F4" s="160">
        <v>8.3681548717451246E-2</v>
      </c>
      <c r="G4" s="160">
        <v>5.6494429305656027E-2</v>
      </c>
      <c r="H4" s="160">
        <v>5.716129533512463E-2</v>
      </c>
      <c r="I4" s="161">
        <v>5.1000111429407385E-2</v>
      </c>
      <c r="J4" s="162">
        <v>5.9357862377139428E-2</v>
      </c>
    </row>
    <row r="5" spans="1:10" ht="15.75" x14ac:dyDescent="0.2">
      <c r="A5" s="130" t="s">
        <v>373</v>
      </c>
      <c r="B5" s="159">
        <v>3.6316120948569439E-2</v>
      </c>
      <c r="C5" s="160">
        <v>3.8691138458719132E-2</v>
      </c>
      <c r="D5" s="160">
        <v>4.0776268857091617E-2</v>
      </c>
      <c r="E5" s="160">
        <v>3.5633093257691956E-2</v>
      </c>
      <c r="F5" s="160">
        <v>6.1859442236560452E-2</v>
      </c>
      <c r="G5" s="160">
        <v>4.4070995525072029E-2</v>
      </c>
      <c r="H5" s="160">
        <v>4.0889316006781085E-2</v>
      </c>
      <c r="I5" s="161">
        <v>3.1938152586467004E-2</v>
      </c>
      <c r="J5" s="162">
        <v>3.9730264990043611E-2</v>
      </c>
    </row>
    <row r="6" spans="1:10" ht="15.75" x14ac:dyDescent="0.2">
      <c r="A6" s="130" t="s">
        <v>374</v>
      </c>
      <c r="B6" s="159">
        <v>2.5485836865777694E-2</v>
      </c>
      <c r="C6" s="160">
        <v>2.316072869325967E-2</v>
      </c>
      <c r="D6" s="160">
        <v>2.392852155090517E-2</v>
      </c>
      <c r="E6" s="160">
        <v>2.4377922646574721E-2</v>
      </c>
      <c r="F6" s="160">
        <v>3.2577747054416351E-2</v>
      </c>
      <c r="G6" s="160">
        <v>3.6424116366756042E-2</v>
      </c>
      <c r="H6" s="160">
        <v>2.3745429431269411E-2</v>
      </c>
      <c r="I6" s="161">
        <v>1.8076444475839813E-2</v>
      </c>
      <c r="J6" s="162">
        <v>2.5028414562076509E-2</v>
      </c>
    </row>
    <row r="7" spans="1:10" ht="15.75" x14ac:dyDescent="0.2">
      <c r="A7" s="130" t="s">
        <v>407</v>
      </c>
      <c r="B7" s="159">
        <v>1.2600306316838533E-2</v>
      </c>
      <c r="C7" s="160">
        <v>1.3387594117234492E-2</v>
      </c>
      <c r="D7" s="160">
        <v>1.3660770864061074E-2</v>
      </c>
      <c r="E7" s="160">
        <v>1.1913406055672574E-2</v>
      </c>
      <c r="F7" s="160">
        <v>1.5865654065542863E-2</v>
      </c>
      <c r="G7" s="160">
        <v>1.6434133105478522E-2</v>
      </c>
      <c r="H7" s="160">
        <v>1.1466579189874093E-2</v>
      </c>
      <c r="I7" s="161">
        <v>1.1220410166721312E-2</v>
      </c>
      <c r="J7" s="162">
        <v>1.3196625971689574E-2</v>
      </c>
    </row>
    <row r="8" spans="1:10" ht="16.5" thickBot="1" x14ac:dyDescent="0.25">
      <c r="A8" s="131" t="s">
        <v>408</v>
      </c>
      <c r="B8" s="159">
        <v>1.7892268770315127E-2</v>
      </c>
      <c r="C8" s="160">
        <v>2.0165815030616083E-2</v>
      </c>
      <c r="D8" s="160">
        <v>1.860519797981354E-2</v>
      </c>
      <c r="E8" s="160">
        <v>1.5326935090657303E-2</v>
      </c>
      <c r="F8" s="160">
        <v>2.1758666075143641E-2</v>
      </c>
      <c r="G8" s="160">
        <v>1.9027260765607446E-2</v>
      </c>
      <c r="H8" s="160">
        <v>1.8888858077157223E-2</v>
      </c>
      <c r="I8" s="161">
        <v>1.8357814826050832E-2</v>
      </c>
      <c r="J8" s="162">
        <v>1.8659714192857606E-2</v>
      </c>
    </row>
    <row r="9" spans="1:10" ht="15.75" x14ac:dyDescent="0.2">
      <c r="A9" s="148" t="s">
        <v>409</v>
      </c>
      <c r="B9" s="163">
        <v>2.4952756709075968E-2</v>
      </c>
      <c r="C9" s="163">
        <v>2.7281261488446677E-2</v>
      </c>
      <c r="D9" s="163">
        <v>2.7062000396475994E-2</v>
      </c>
      <c r="E9" s="163">
        <v>2.0729504737045639E-2</v>
      </c>
      <c r="F9" s="163">
        <v>3.3223462004554359E-2</v>
      </c>
      <c r="G9" s="163">
        <v>2.7372741823230465E-2</v>
      </c>
      <c r="H9" s="163">
        <v>2.3539863591325635E-2</v>
      </c>
      <c r="I9" s="164">
        <v>2.2668033681037914E-2</v>
      </c>
      <c r="J9" s="165">
        <v>2.6087188070981808E-2</v>
      </c>
    </row>
    <row r="10" spans="1:10" ht="25.5" customHeight="1" x14ac:dyDescent="0.2">
      <c r="A10" s="201" t="s">
        <v>273</v>
      </c>
      <c r="B10" s="201"/>
      <c r="C10" s="201"/>
      <c r="D10" s="201"/>
      <c r="E10" s="201"/>
      <c r="F10" s="201"/>
      <c r="G10" s="201"/>
      <c r="H10" s="201"/>
      <c r="I10" s="201"/>
      <c r="J10" s="201"/>
    </row>
    <row r="11" spans="1:10" s="203" customFormat="1" x14ac:dyDescent="0.2">
      <c r="A11" s="203" t="s">
        <v>242</v>
      </c>
    </row>
  </sheetData>
  <mergeCells count="3">
    <mergeCell ref="A1:J1"/>
    <mergeCell ref="A10:J10"/>
    <mergeCell ref="A11:XFD11"/>
  </mergeCells>
  <hyperlinks>
    <hyperlink ref="A11" location="TableOfContents!A1" display="Back to Table of Contents" xr:uid="{C54359AF-B8E4-40ED-A338-8FF9DF7CDA12}"/>
  </hyperlinks>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8"/>
  <sheetViews>
    <sheetView zoomScaleNormal="100" workbookViewId="0">
      <selection sqref="A1:J1"/>
    </sheetView>
  </sheetViews>
  <sheetFormatPr defaultColWidth="0" defaultRowHeight="15" zeroHeight="1" x14ac:dyDescent="0.2"/>
  <cols>
    <col min="1" max="1" width="30.42578125" style="7" bestFit="1" customWidth="1"/>
    <col min="2" max="6" width="10" style="7" customWidth="1"/>
    <col min="7" max="7" width="9.85546875" style="7" customWidth="1"/>
    <col min="8" max="10" width="10" style="7" customWidth="1"/>
    <col min="11" max="16384" width="9.140625" style="7" hidden="1"/>
  </cols>
  <sheetData>
    <row r="1" spans="1:10" x14ac:dyDescent="0.2">
      <c r="A1" s="201" t="str">
        <f>T_h024</f>
        <v>Table N.24 Proportion of participants rating their overall experience as good or very good in the latest quarter</v>
      </c>
      <c r="B1" s="201"/>
      <c r="C1" s="201"/>
      <c r="D1" s="201"/>
      <c r="E1" s="201"/>
      <c r="F1" s="201"/>
      <c r="G1" s="201"/>
      <c r="H1" s="201"/>
      <c r="I1" s="201"/>
      <c r="J1" s="201"/>
    </row>
    <row r="2" spans="1:10" ht="16.5" thickBot="1" x14ac:dyDescent="0.25">
      <c r="A2" s="12" t="s">
        <v>19</v>
      </c>
      <c r="B2" s="24" t="s">
        <v>35</v>
      </c>
      <c r="C2" s="24" t="s">
        <v>36</v>
      </c>
      <c r="D2" s="24" t="s">
        <v>37</v>
      </c>
      <c r="E2" s="24" t="s">
        <v>38</v>
      </c>
      <c r="F2" s="24" t="s">
        <v>39</v>
      </c>
      <c r="G2" s="24" t="s">
        <v>40</v>
      </c>
      <c r="H2" s="24" t="s">
        <v>41</v>
      </c>
      <c r="I2" s="24" t="s">
        <v>42</v>
      </c>
      <c r="J2" s="63" t="s">
        <v>43</v>
      </c>
    </row>
    <row r="3" spans="1:10" ht="15.75" x14ac:dyDescent="0.2">
      <c r="A3" s="35" t="s">
        <v>410</v>
      </c>
      <c r="B3" s="156">
        <v>0.82051282051282048</v>
      </c>
      <c r="C3" s="156">
        <v>0.8315412186379928</v>
      </c>
      <c r="D3" s="156">
        <v>0.80740740740740735</v>
      </c>
      <c r="E3" s="156">
        <v>0.76331360946745552</v>
      </c>
      <c r="F3" s="156">
        <v>0.79831932773109249</v>
      </c>
      <c r="G3" s="30" t="s">
        <v>266</v>
      </c>
      <c r="H3" s="27" t="s">
        <v>266</v>
      </c>
      <c r="I3" s="27" t="s">
        <v>266</v>
      </c>
      <c r="J3" s="157">
        <v>0.80759046778464261</v>
      </c>
    </row>
    <row r="4" spans="1:10" ht="15.75" x14ac:dyDescent="0.2">
      <c r="A4" s="144" t="s">
        <v>411</v>
      </c>
      <c r="B4" s="156">
        <v>0.81578947368421051</v>
      </c>
      <c r="C4" s="156">
        <v>0.828125</v>
      </c>
      <c r="D4" s="156">
        <v>0.84079601990049757</v>
      </c>
      <c r="E4" s="156">
        <v>0.84615384615384626</v>
      </c>
      <c r="F4" s="156">
        <v>0.7978723404255319</v>
      </c>
      <c r="G4" s="156" t="s">
        <v>266</v>
      </c>
      <c r="H4" s="30" t="s">
        <v>266</v>
      </c>
      <c r="I4" s="30" t="s">
        <v>266</v>
      </c>
      <c r="J4" s="157">
        <v>0.82418812989921619</v>
      </c>
    </row>
    <row r="5" spans="1:10" ht="15.75" x14ac:dyDescent="0.2">
      <c r="A5" s="144" t="s">
        <v>412</v>
      </c>
      <c r="B5" s="156">
        <v>0.88138138138138133</v>
      </c>
      <c r="C5" s="156">
        <v>0.87204563977180116</v>
      </c>
      <c r="D5" s="156">
        <v>0.86116322701688552</v>
      </c>
      <c r="E5" s="156">
        <v>0.83289817232375984</v>
      </c>
      <c r="F5" s="156">
        <v>0.86187845303867405</v>
      </c>
      <c r="G5" s="156" t="s">
        <v>266</v>
      </c>
      <c r="H5" s="156">
        <v>0.79012345679012341</v>
      </c>
      <c r="I5" s="156">
        <v>0.8</v>
      </c>
      <c r="J5" s="157">
        <v>0.8654658661329776</v>
      </c>
    </row>
    <row r="6" spans="1:10" ht="15.75" x14ac:dyDescent="0.2">
      <c r="A6" s="39" t="s">
        <v>413</v>
      </c>
      <c r="B6" s="156">
        <v>0.71481073134876882</v>
      </c>
      <c r="C6" s="156">
        <v>0.70921386306001688</v>
      </c>
      <c r="D6" s="156">
        <v>0.66567544604927786</v>
      </c>
      <c r="E6" s="156">
        <v>0.66723116003386962</v>
      </c>
      <c r="F6" s="156">
        <v>0.68501086169442438</v>
      </c>
      <c r="G6" s="156" t="s">
        <v>266</v>
      </c>
      <c r="H6" s="156">
        <v>0.70487106017191981</v>
      </c>
      <c r="I6" s="156">
        <v>0.64102564102564097</v>
      </c>
      <c r="J6" s="157">
        <v>0.69124073722211665</v>
      </c>
    </row>
    <row r="7" spans="1:10" ht="49.5" customHeight="1" x14ac:dyDescent="0.2">
      <c r="A7" s="204" t="s">
        <v>274</v>
      </c>
      <c r="B7" s="204"/>
      <c r="C7" s="204"/>
      <c r="D7" s="204"/>
      <c r="E7" s="204"/>
      <c r="F7" s="204"/>
      <c r="G7" s="204"/>
      <c r="H7" s="204"/>
      <c r="I7" s="204"/>
      <c r="J7" s="204"/>
    </row>
    <row r="8" spans="1:10" s="203" customFormat="1" x14ac:dyDescent="0.2">
      <c r="A8" s="203" t="s">
        <v>242</v>
      </c>
    </row>
  </sheetData>
  <mergeCells count="3">
    <mergeCell ref="A1:J1"/>
    <mergeCell ref="A8:XFD8"/>
    <mergeCell ref="A7:J7"/>
  </mergeCells>
  <hyperlinks>
    <hyperlink ref="A8" location="TableOfContents!A1" display="Back to Table of Contents" xr:uid="{1DA462D6-4F02-4B66-8764-AA04F44E3E01}"/>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J12"/>
  <sheetViews>
    <sheetView zoomScaleNormal="100" workbookViewId="0">
      <selection sqref="A1:J1"/>
    </sheetView>
  </sheetViews>
  <sheetFormatPr defaultColWidth="0" defaultRowHeight="15" zeroHeight="1" x14ac:dyDescent="0.2"/>
  <cols>
    <col min="1" max="1" width="69.7109375" style="7" bestFit="1" customWidth="1"/>
    <col min="2" max="10" width="10" style="7" customWidth="1"/>
    <col min="11" max="16384" width="0" style="7" hidden="1"/>
  </cols>
  <sheetData>
    <row r="1" spans="1:10" ht="30" customHeight="1" x14ac:dyDescent="0.2">
      <c r="A1" s="201" t="str">
        <f>T_h025</f>
        <v>Table N.25 Progress against the NDIA's corporate plan metrics for 'participant employment rate', 'participant social and community engagement rate',  'parent and carer employment rate' and ‘participant choice and control’</v>
      </c>
      <c r="B1" s="201"/>
      <c r="C1" s="201"/>
      <c r="D1" s="201"/>
      <c r="E1" s="201"/>
      <c r="F1" s="201"/>
      <c r="G1" s="201"/>
      <c r="H1" s="201"/>
      <c r="I1" s="201"/>
      <c r="J1" s="201"/>
    </row>
    <row r="2" spans="1:10" ht="16.5" thickBot="1" x14ac:dyDescent="0.25">
      <c r="A2" s="149" t="s">
        <v>21</v>
      </c>
      <c r="B2" s="63" t="s">
        <v>35</v>
      </c>
      <c r="C2" s="24" t="s">
        <v>36</v>
      </c>
      <c r="D2" s="24" t="s">
        <v>37</v>
      </c>
      <c r="E2" s="24" t="s">
        <v>38</v>
      </c>
      <c r="F2" s="24" t="s">
        <v>39</v>
      </c>
      <c r="G2" s="24" t="s">
        <v>40</v>
      </c>
      <c r="H2" s="24" t="s">
        <v>41</v>
      </c>
      <c r="I2" s="24" t="s">
        <v>42</v>
      </c>
      <c r="J2" s="63" t="s">
        <v>43</v>
      </c>
    </row>
    <row r="3" spans="1:10" ht="15.75" x14ac:dyDescent="0.2">
      <c r="A3" s="39" t="s">
        <v>414</v>
      </c>
      <c r="B3" s="40">
        <v>0.22286259137620509</v>
      </c>
      <c r="C3" s="40">
        <v>0.1900708440880883</v>
      </c>
      <c r="D3" s="40">
        <v>0.17265072682500596</v>
      </c>
      <c r="E3" s="40">
        <v>0.23197593209412271</v>
      </c>
      <c r="F3" s="40">
        <v>0.24804273740443952</v>
      </c>
      <c r="G3" s="40">
        <v>0.17183209101608474</v>
      </c>
      <c r="H3" s="40">
        <v>0.28764597418561771</v>
      </c>
      <c r="I3" s="40">
        <v>0.12559017941454201</v>
      </c>
      <c r="J3" s="145">
        <v>0.20626522902213842</v>
      </c>
    </row>
    <row r="4" spans="1:10" ht="16.5" thickBot="1" x14ac:dyDescent="0.25">
      <c r="A4" s="147" t="s">
        <v>415</v>
      </c>
      <c r="B4" s="150">
        <v>0.23780061447187201</v>
      </c>
      <c r="C4" s="150">
        <v>0.20031303201713438</v>
      </c>
      <c r="D4" s="150">
        <v>0.17924378425609661</v>
      </c>
      <c r="E4" s="150">
        <v>0.24755560330933707</v>
      </c>
      <c r="F4" s="150">
        <v>0.25163488993276228</v>
      </c>
      <c r="G4" s="150">
        <v>0.17850137308748529</v>
      </c>
      <c r="H4" s="150">
        <v>0.28826060233558698</v>
      </c>
      <c r="I4" s="150">
        <v>0.13975448536355051</v>
      </c>
      <c r="J4" s="151">
        <v>0.21715933562343054</v>
      </c>
    </row>
    <row r="5" spans="1:10" ht="15.75" x14ac:dyDescent="0.2">
      <c r="A5" s="39" t="s">
        <v>416</v>
      </c>
      <c r="B5" s="152">
        <v>0.34065543619111316</v>
      </c>
      <c r="C5" s="152">
        <v>0.34094447327451999</v>
      </c>
      <c r="D5" s="152">
        <v>0.3726193762075628</v>
      </c>
      <c r="E5" s="152">
        <v>0.37847408520227493</v>
      </c>
      <c r="F5" s="152">
        <v>0.36931401320616286</v>
      </c>
      <c r="G5" s="152">
        <v>0.30213592233009706</v>
      </c>
      <c r="H5" s="152">
        <v>0.36683107274969173</v>
      </c>
      <c r="I5" s="152">
        <v>0.43352059925093633</v>
      </c>
      <c r="J5" s="153">
        <v>0.35197830296043392</v>
      </c>
    </row>
    <row r="6" spans="1:10" ht="16.5" thickBot="1" x14ac:dyDescent="0.25">
      <c r="A6" s="147" t="s">
        <v>417</v>
      </c>
      <c r="B6" s="154">
        <v>0.45255611754378633</v>
      </c>
      <c r="C6" s="154">
        <v>0.39062628028295959</v>
      </c>
      <c r="D6" s="154">
        <v>0.43424943811363903</v>
      </c>
      <c r="E6" s="154">
        <v>0.40015023071144973</v>
      </c>
      <c r="F6" s="154">
        <v>0.39013206162876007</v>
      </c>
      <c r="G6" s="154">
        <v>0.33864077669902914</v>
      </c>
      <c r="H6" s="154">
        <v>0.42478421701602959</v>
      </c>
      <c r="I6" s="154">
        <v>0.45973782771535582</v>
      </c>
      <c r="J6" s="155">
        <v>0.42131128157377434</v>
      </c>
    </row>
    <row r="7" spans="1:10" ht="15.75" x14ac:dyDescent="0.2">
      <c r="A7" s="39" t="s">
        <v>418</v>
      </c>
      <c r="B7" s="152">
        <v>0.48381674169468347</v>
      </c>
      <c r="C7" s="152">
        <v>0.45024179180453039</v>
      </c>
      <c r="D7" s="152">
        <v>0.42786010669828095</v>
      </c>
      <c r="E7" s="152">
        <v>0.45948568655992239</v>
      </c>
      <c r="F7" s="152">
        <v>0.45581647889235782</v>
      </c>
      <c r="G7" s="152">
        <v>0.39758454106280194</v>
      </c>
      <c r="H7" s="152">
        <v>0.55835667600373484</v>
      </c>
      <c r="I7" s="152">
        <v>0.51576994434137291</v>
      </c>
      <c r="J7" s="153">
        <v>0.45997538856085124</v>
      </c>
    </row>
    <row r="8" spans="1:10" ht="16.5" thickBot="1" x14ac:dyDescent="0.25">
      <c r="A8" s="147" t="s">
        <v>419</v>
      </c>
      <c r="B8" s="154">
        <v>0.53176819191976754</v>
      </c>
      <c r="C8" s="154">
        <v>0.49216449114642041</v>
      </c>
      <c r="D8" s="154">
        <v>0.46407824540604625</v>
      </c>
      <c r="E8" s="154">
        <v>0.5015364709687854</v>
      </c>
      <c r="F8" s="154">
        <v>0.48391475498846204</v>
      </c>
      <c r="G8" s="154">
        <v>0.42608695652173911</v>
      </c>
      <c r="H8" s="154">
        <v>0.61718020541549956</v>
      </c>
      <c r="I8" s="154">
        <v>0.56400742115027824</v>
      </c>
      <c r="J8" s="155">
        <v>0.50198029016679935</v>
      </c>
    </row>
    <row r="9" spans="1:10" ht="15.75" x14ac:dyDescent="0.2">
      <c r="A9" s="39" t="s">
        <v>420</v>
      </c>
      <c r="B9" s="152">
        <v>0.65414567109482369</v>
      </c>
      <c r="C9" s="152">
        <v>0.63382250174703003</v>
      </c>
      <c r="D9" s="152">
        <v>0.72709913541611415</v>
      </c>
      <c r="E9" s="152">
        <v>0.71426140231449964</v>
      </c>
      <c r="F9" s="152">
        <v>0.64577301679212507</v>
      </c>
      <c r="G9" s="152">
        <v>0.67780979827089338</v>
      </c>
      <c r="H9" s="152">
        <v>0.70700152207001521</v>
      </c>
      <c r="I9" s="152">
        <v>0.56474258970358815</v>
      </c>
      <c r="J9" s="153">
        <v>0.66547275101911585</v>
      </c>
    </row>
    <row r="10" spans="1:10" ht="15.75" x14ac:dyDescent="0.2">
      <c r="A10" s="39" t="s">
        <v>421</v>
      </c>
      <c r="B10" s="152">
        <v>0.76143723366310612</v>
      </c>
      <c r="C10" s="152">
        <v>0.7565452829251329</v>
      </c>
      <c r="D10" s="152">
        <v>0.81195467216972594</v>
      </c>
      <c r="E10" s="152">
        <v>0.76776699029126216</v>
      </c>
      <c r="F10" s="152">
        <v>0.73816295800568843</v>
      </c>
      <c r="G10" s="152">
        <v>0.74161869285472404</v>
      </c>
      <c r="H10" s="152">
        <v>0.78477546549835708</v>
      </c>
      <c r="I10" s="152">
        <v>0.68288444830582107</v>
      </c>
      <c r="J10" s="153">
        <v>0.76733737319629047</v>
      </c>
    </row>
    <row r="11" spans="1:10" ht="42" customHeight="1" x14ac:dyDescent="0.2">
      <c r="A11" s="201" t="s">
        <v>275</v>
      </c>
      <c r="B11" s="201"/>
      <c r="C11" s="201"/>
      <c r="D11" s="201"/>
      <c r="E11" s="201"/>
      <c r="F11" s="201"/>
      <c r="G11" s="201"/>
      <c r="H11" s="201"/>
      <c r="I11" s="201"/>
      <c r="J11" s="201"/>
    </row>
    <row r="12" spans="1:10" s="203" customFormat="1" x14ac:dyDescent="0.2">
      <c r="A12" s="203" t="s">
        <v>242</v>
      </c>
    </row>
  </sheetData>
  <mergeCells count="3">
    <mergeCell ref="A1:J1"/>
    <mergeCell ref="A11:J11"/>
    <mergeCell ref="A12:XFD12"/>
  </mergeCells>
  <hyperlinks>
    <hyperlink ref="A12" location="TableOfContents!A1" display="Back to Table of Contents" xr:uid="{EE603A6F-B325-43F8-A48F-154858974586}"/>
  </hyperlinks>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J9"/>
  <sheetViews>
    <sheetView zoomScaleNormal="100" workbookViewId="0">
      <selection sqref="A1:J1"/>
    </sheetView>
  </sheetViews>
  <sheetFormatPr defaultColWidth="0" defaultRowHeight="15" zeroHeight="1" x14ac:dyDescent="0.2"/>
  <cols>
    <col min="1" max="1" width="21.42578125" style="7" bestFit="1" customWidth="1"/>
    <col min="2" max="10" width="10" style="7" customWidth="1"/>
    <col min="11" max="16384" width="9.140625" style="7" hidden="1"/>
  </cols>
  <sheetData>
    <row r="1" spans="1:10" x14ac:dyDescent="0.2">
      <c r="A1" s="201" t="str">
        <f>T_h026</f>
        <v>Table N.26 Distribution of active participant by method of financial plan management at 31 March 2023</v>
      </c>
      <c r="B1" s="201"/>
      <c r="C1" s="201"/>
      <c r="D1" s="201"/>
      <c r="E1" s="201"/>
      <c r="F1" s="201"/>
      <c r="G1" s="201"/>
      <c r="H1" s="201"/>
      <c r="I1" s="201"/>
      <c r="J1" s="201"/>
    </row>
    <row r="2" spans="1:10" ht="16.5" thickBot="1" x14ac:dyDescent="0.25">
      <c r="A2" s="114" t="s">
        <v>24</v>
      </c>
      <c r="B2" s="33" t="s">
        <v>35</v>
      </c>
      <c r="C2" s="33" t="s">
        <v>36</v>
      </c>
      <c r="D2" s="33" t="s">
        <v>37</v>
      </c>
      <c r="E2" s="33" t="s">
        <v>38</v>
      </c>
      <c r="F2" s="33" t="s">
        <v>39</v>
      </c>
      <c r="G2" s="33" t="s">
        <v>40</v>
      </c>
      <c r="H2" s="33" t="s">
        <v>41</v>
      </c>
      <c r="I2" s="33" t="s">
        <v>42</v>
      </c>
      <c r="J2" s="15" t="s">
        <v>43</v>
      </c>
    </row>
    <row r="3" spans="1:10" ht="15.75" x14ac:dyDescent="0.2">
      <c r="A3" s="191" t="s">
        <v>422</v>
      </c>
      <c r="B3" s="40">
        <v>0.21530763907010517</v>
      </c>
      <c r="C3" s="40">
        <v>0.26405903591562679</v>
      </c>
      <c r="D3" s="40">
        <v>0.23209086775837728</v>
      </c>
      <c r="E3" s="40">
        <v>0.18425622607254213</v>
      </c>
      <c r="F3" s="40">
        <v>0.18408156035348069</v>
      </c>
      <c r="G3" s="40">
        <v>0.15686730188240763</v>
      </c>
      <c r="H3" s="40">
        <v>0.36241007194244607</v>
      </c>
      <c r="I3" s="40">
        <v>9.4555353901996375E-2</v>
      </c>
      <c r="J3" s="145">
        <v>0.22664436463816598</v>
      </c>
    </row>
    <row r="4" spans="1:10" ht="15.75" x14ac:dyDescent="0.2">
      <c r="A4" s="192" t="s">
        <v>423</v>
      </c>
      <c r="B4" s="40">
        <v>6.7677191708551271E-2</v>
      </c>
      <c r="C4" s="40">
        <v>7.3807563184898964E-2</v>
      </c>
      <c r="D4" s="40">
        <v>5.1360384146001005E-2</v>
      </c>
      <c r="E4" s="40">
        <v>0.11623317677704542</v>
      </c>
      <c r="F4" s="40">
        <v>4.056367966305182E-2</v>
      </c>
      <c r="G4" s="40">
        <v>9.396545046091874E-2</v>
      </c>
      <c r="H4" s="40">
        <v>8.6630695443645087E-2</v>
      </c>
      <c r="I4" s="40">
        <v>5.3539019963702361E-2</v>
      </c>
      <c r="J4" s="145">
        <v>6.8454900310950445E-2</v>
      </c>
    </row>
    <row r="5" spans="1:10" ht="15.75" x14ac:dyDescent="0.2">
      <c r="A5" s="192" t="s">
        <v>424</v>
      </c>
      <c r="B5" s="40">
        <v>0.54457731537684795</v>
      </c>
      <c r="C5" s="40">
        <v>0.60538417685437385</v>
      </c>
      <c r="D5" s="40">
        <v>0.63057853217302517</v>
      </c>
      <c r="E5" s="40">
        <v>0.50785412637644556</v>
      </c>
      <c r="F5" s="40">
        <v>0.70280855753901872</v>
      </c>
      <c r="G5" s="40">
        <v>0.62622976218142379</v>
      </c>
      <c r="H5" s="40">
        <v>0.46802557953637092</v>
      </c>
      <c r="I5" s="40">
        <v>0.77295825771324866</v>
      </c>
      <c r="J5" s="145">
        <v>0.59228510406576607</v>
      </c>
    </row>
    <row r="6" spans="1:10" ht="16.5" thickBot="1" x14ac:dyDescent="0.25">
      <c r="A6" s="192" t="s">
        <v>425</v>
      </c>
      <c r="B6" s="40">
        <v>0.17243785384449561</v>
      </c>
      <c r="C6" s="40">
        <v>5.6749224045100397E-2</v>
      </c>
      <c r="D6" s="40">
        <v>8.5970215922596502E-2</v>
      </c>
      <c r="E6" s="40">
        <v>0.19165647077396691</v>
      </c>
      <c r="F6" s="40">
        <v>7.2546202444448815E-2</v>
      </c>
      <c r="G6" s="40">
        <v>0.12293748547524982</v>
      </c>
      <c r="H6" s="40">
        <v>8.2933653077537972E-2</v>
      </c>
      <c r="I6" s="40">
        <v>7.8947368421052627E-2</v>
      </c>
      <c r="J6" s="145">
        <v>0.11261563098511747</v>
      </c>
    </row>
    <row r="7" spans="1:10" ht="16.5" thickBot="1" x14ac:dyDescent="0.25">
      <c r="A7" s="193" t="s">
        <v>380</v>
      </c>
      <c r="B7" s="38">
        <v>1</v>
      </c>
      <c r="C7" s="38">
        <v>1</v>
      </c>
      <c r="D7" s="38">
        <v>0.99999999999999989</v>
      </c>
      <c r="E7" s="38">
        <v>1</v>
      </c>
      <c r="F7" s="38">
        <v>1</v>
      </c>
      <c r="G7" s="38">
        <v>1</v>
      </c>
      <c r="H7" s="38">
        <v>1</v>
      </c>
      <c r="I7" s="38">
        <v>1</v>
      </c>
      <c r="J7" s="133">
        <v>1</v>
      </c>
    </row>
    <row r="8" spans="1:10" ht="71.25" customHeight="1" x14ac:dyDescent="0.2">
      <c r="A8" s="201" t="s">
        <v>276</v>
      </c>
      <c r="B8" s="201"/>
      <c r="C8" s="201"/>
      <c r="D8" s="201"/>
      <c r="E8" s="201"/>
      <c r="F8" s="201"/>
      <c r="G8" s="201"/>
      <c r="H8" s="201"/>
      <c r="I8" s="201"/>
      <c r="J8" s="201"/>
    </row>
    <row r="9" spans="1:10" s="182" customFormat="1" x14ac:dyDescent="0.2">
      <c r="A9" s="182" t="s">
        <v>242</v>
      </c>
    </row>
  </sheetData>
  <mergeCells count="2">
    <mergeCell ref="A1:J1"/>
    <mergeCell ref="A8:J8"/>
  </mergeCells>
  <hyperlinks>
    <hyperlink ref="A9" location="TableOfContents!A1" display="Back to Table of Contents" xr:uid="{D65CF569-9B45-4DBA-9A74-30223721F48A}"/>
  </hyperlink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8"/>
  <sheetViews>
    <sheetView zoomScaleNormal="100" workbookViewId="0">
      <selection sqref="A1:J1"/>
    </sheetView>
  </sheetViews>
  <sheetFormatPr defaultColWidth="0" defaultRowHeight="15" zeroHeight="1" x14ac:dyDescent="0.2"/>
  <cols>
    <col min="1" max="1" width="21.28515625" style="202" customWidth="1"/>
    <col min="2" max="10" width="10" style="202" customWidth="1"/>
    <col min="11" max="16384" width="9.140625" style="7" hidden="1"/>
  </cols>
  <sheetData>
    <row r="1" spans="1:10" x14ac:dyDescent="0.2">
      <c r="A1" s="201" t="str">
        <f>T_h027</f>
        <v>Table N.27 Distribution of plan budget amount by method of financial plan management</v>
      </c>
      <c r="B1" s="201"/>
      <c r="C1" s="201"/>
      <c r="D1" s="201"/>
      <c r="E1" s="201"/>
      <c r="F1" s="201"/>
      <c r="G1" s="201"/>
      <c r="H1" s="201"/>
      <c r="I1" s="201"/>
      <c r="J1" s="201"/>
    </row>
    <row r="2" spans="1:10" ht="16.5" thickBot="1" x14ac:dyDescent="0.25">
      <c r="A2" s="12" t="s">
        <v>24</v>
      </c>
      <c r="B2" s="33" t="s">
        <v>35</v>
      </c>
      <c r="C2" s="33" t="s">
        <v>36</v>
      </c>
      <c r="D2" s="33" t="s">
        <v>37</v>
      </c>
      <c r="E2" s="33" t="s">
        <v>38</v>
      </c>
      <c r="F2" s="33" t="s">
        <v>39</v>
      </c>
      <c r="G2" s="33" t="s">
        <v>40</v>
      </c>
      <c r="H2" s="33" t="s">
        <v>41</v>
      </c>
      <c r="I2" s="33" t="s">
        <v>42</v>
      </c>
      <c r="J2" s="15" t="s">
        <v>43</v>
      </c>
    </row>
    <row r="3" spans="1:10" ht="15.75" x14ac:dyDescent="0.2">
      <c r="A3" s="194" t="s">
        <v>426</v>
      </c>
      <c r="B3" s="40">
        <v>0.10666102709980683</v>
      </c>
      <c r="C3" s="40">
        <v>0.1495925767590745</v>
      </c>
      <c r="D3" s="40">
        <v>0.13171671445920904</v>
      </c>
      <c r="E3" s="40">
        <v>0.13628303121330951</v>
      </c>
      <c r="F3" s="40">
        <v>8.597706037197346E-2</v>
      </c>
      <c r="G3" s="40">
        <v>8.9114856165412495E-2</v>
      </c>
      <c r="H3" s="40">
        <v>0.20023930191259418</v>
      </c>
      <c r="I3" s="40">
        <v>3.762067393049414E-2</v>
      </c>
      <c r="J3" s="145">
        <v>0.12300340774425075</v>
      </c>
    </row>
    <row r="4" spans="1:10" ht="15.75" x14ac:dyDescent="0.2">
      <c r="A4" s="192" t="s">
        <v>424</v>
      </c>
      <c r="B4" s="40">
        <v>0.38074842256769836</v>
      </c>
      <c r="C4" s="40">
        <v>0.52204675988794813</v>
      </c>
      <c r="D4" s="40">
        <v>0.48762601908541947</v>
      </c>
      <c r="E4" s="40">
        <v>0.35165420431040401</v>
      </c>
      <c r="F4" s="40">
        <v>0.51070243316702502</v>
      </c>
      <c r="G4" s="40">
        <v>0.33708773673576392</v>
      </c>
      <c r="H4" s="40">
        <v>0.48513285874474027</v>
      </c>
      <c r="I4" s="40">
        <v>0.37412409118025552</v>
      </c>
      <c r="J4" s="145">
        <v>0.44803075504151579</v>
      </c>
    </row>
    <row r="5" spans="1:10" ht="16.5" thickBot="1" x14ac:dyDescent="0.25">
      <c r="A5" s="195" t="s">
        <v>425</v>
      </c>
      <c r="B5" s="40">
        <v>0.5125905503324949</v>
      </c>
      <c r="C5" s="40">
        <v>0.32836066335297731</v>
      </c>
      <c r="D5" s="40">
        <v>0.38065726645537146</v>
      </c>
      <c r="E5" s="40">
        <v>0.5120627644762864</v>
      </c>
      <c r="F5" s="40">
        <v>0.40332050646100148</v>
      </c>
      <c r="G5" s="40">
        <v>0.57379740709882354</v>
      </c>
      <c r="H5" s="40">
        <v>0.31462783934266553</v>
      </c>
      <c r="I5" s="40">
        <v>0.58825523488925024</v>
      </c>
      <c r="J5" s="145">
        <v>0.42896583721423343</v>
      </c>
    </row>
    <row r="6" spans="1:10" ht="15.75" x14ac:dyDescent="0.2">
      <c r="A6" s="146" t="s">
        <v>380</v>
      </c>
      <c r="B6" s="133">
        <v>1</v>
      </c>
      <c r="C6" s="38">
        <v>0.99999999999999989</v>
      </c>
      <c r="D6" s="38">
        <v>1</v>
      </c>
      <c r="E6" s="38">
        <v>0.99999999999999989</v>
      </c>
      <c r="F6" s="38">
        <v>1</v>
      </c>
      <c r="G6" s="38">
        <v>1</v>
      </c>
      <c r="H6" s="38">
        <v>1</v>
      </c>
      <c r="I6" s="38">
        <v>0.99999999999999989</v>
      </c>
      <c r="J6" s="133">
        <v>1</v>
      </c>
    </row>
    <row r="7" spans="1:10" s="182" customFormat="1" x14ac:dyDescent="0.2">
      <c r="A7" s="202" t="s">
        <v>242</v>
      </c>
      <c r="B7" s="202"/>
      <c r="C7" s="202"/>
      <c r="D7" s="202"/>
      <c r="E7" s="202"/>
      <c r="F7" s="202"/>
      <c r="G7" s="202"/>
      <c r="H7" s="202"/>
      <c r="I7" s="202"/>
      <c r="J7" s="202"/>
    </row>
    <row r="8" spans="1:10" ht="15" hidden="1" customHeight="1" x14ac:dyDescent="0.2"/>
  </sheetData>
  <mergeCells count="2">
    <mergeCell ref="A1:J1"/>
    <mergeCell ref="A7:J1048576"/>
  </mergeCells>
  <hyperlinks>
    <hyperlink ref="A7" location="TableOfContents!A1" display="Back to Table of Contents" xr:uid="{8D164B5D-163A-4C16-B858-2C97E15BDE35}"/>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16"/>
  <sheetViews>
    <sheetView zoomScaleNormal="100" workbookViewId="0">
      <selection sqref="A1:F1"/>
    </sheetView>
  </sheetViews>
  <sheetFormatPr defaultColWidth="0" defaultRowHeight="15" zeroHeight="1" x14ac:dyDescent="0.2"/>
  <cols>
    <col min="1" max="1" width="16.85546875" style="7" bestFit="1" customWidth="1"/>
    <col min="2" max="2" width="36.28515625" style="7" bestFit="1" customWidth="1"/>
    <col min="3" max="3" width="42.140625" style="7" bestFit="1" customWidth="1"/>
    <col min="4" max="4" width="47" style="7" bestFit="1" customWidth="1"/>
    <col min="5" max="5" width="53" style="7" bestFit="1" customWidth="1"/>
    <col min="6" max="6" width="59" style="7" bestFit="1" customWidth="1"/>
    <col min="7" max="16384" width="0" style="7" hidden="1"/>
  </cols>
  <sheetData>
    <row r="1" spans="1:6" x14ac:dyDescent="0.2">
      <c r="A1" s="201" t="str">
        <f>T_h001</f>
        <v>Table N.1 Active participants including ECA at 31 March 2023</v>
      </c>
      <c r="B1" s="201"/>
      <c r="C1" s="201"/>
      <c r="D1" s="201"/>
      <c r="E1" s="201"/>
      <c r="F1" s="201"/>
    </row>
    <row r="2" spans="1:6" ht="16.5" thickBot="1" x14ac:dyDescent="0.25">
      <c r="A2" s="12" t="s">
        <v>28</v>
      </c>
      <c r="B2" s="13" t="s">
        <v>29</v>
      </c>
      <c r="C2" s="14" t="s">
        <v>30</v>
      </c>
      <c r="D2" s="15" t="s">
        <v>31</v>
      </c>
      <c r="E2" s="13" t="s">
        <v>32</v>
      </c>
      <c r="F2" s="14" t="s">
        <v>33</v>
      </c>
    </row>
    <row r="3" spans="1:6" x14ac:dyDescent="0.2">
      <c r="A3" s="16" t="s">
        <v>35</v>
      </c>
      <c r="B3" s="17">
        <v>177277</v>
      </c>
      <c r="C3" s="18">
        <v>0.29942455059377526</v>
      </c>
      <c r="D3" s="19">
        <v>5538</v>
      </c>
      <c r="E3" s="17">
        <v>182815</v>
      </c>
      <c r="F3" s="18">
        <v>0.30064696285966136</v>
      </c>
    </row>
    <row r="4" spans="1:6" x14ac:dyDescent="0.2">
      <c r="A4" s="16" t="s">
        <v>36</v>
      </c>
      <c r="B4" s="17">
        <v>158480</v>
      </c>
      <c r="C4" s="18">
        <v>0.26767602553123926</v>
      </c>
      <c r="D4" s="19">
        <v>3175</v>
      </c>
      <c r="E4" s="17">
        <v>161655</v>
      </c>
      <c r="F4" s="18">
        <v>0.26584845215698139</v>
      </c>
    </row>
    <row r="5" spans="1:6" x14ac:dyDescent="0.2">
      <c r="A5" s="16" t="s">
        <v>37</v>
      </c>
      <c r="B5" s="17">
        <v>125549</v>
      </c>
      <c r="C5" s="18">
        <v>0.21205487966570899</v>
      </c>
      <c r="D5" s="19">
        <v>4629</v>
      </c>
      <c r="E5" s="17">
        <v>130178</v>
      </c>
      <c r="F5" s="18">
        <v>0.21408320067360445</v>
      </c>
    </row>
    <row r="6" spans="1:6" x14ac:dyDescent="0.2">
      <c r="A6" s="16" t="s">
        <v>38</v>
      </c>
      <c r="B6" s="17">
        <v>50994</v>
      </c>
      <c r="C6" s="18">
        <v>8.6129929618500856E-2</v>
      </c>
      <c r="D6" s="19">
        <v>1173</v>
      </c>
      <c r="E6" s="17">
        <v>52167</v>
      </c>
      <c r="F6" s="18">
        <v>8.5790827402018183E-2</v>
      </c>
    </row>
    <row r="7" spans="1:6" x14ac:dyDescent="0.2">
      <c r="A7" s="16" t="s">
        <v>39</v>
      </c>
      <c r="B7" s="17">
        <v>51072</v>
      </c>
      <c r="C7" s="18">
        <v>8.6261673245402903E-2</v>
      </c>
      <c r="D7" s="19">
        <v>1071</v>
      </c>
      <c r="E7" s="17">
        <v>52143</v>
      </c>
      <c r="F7" s="18">
        <v>8.5751358391769394E-2</v>
      </c>
    </row>
    <row r="8" spans="1:6" x14ac:dyDescent="0.2">
      <c r="A8" s="16" t="s">
        <v>40</v>
      </c>
      <c r="B8" s="17">
        <v>13049</v>
      </c>
      <c r="C8" s="18">
        <v>2.2040033172369647E-2</v>
      </c>
      <c r="D8" s="19">
        <v>151</v>
      </c>
      <c r="E8" s="17">
        <v>13200</v>
      </c>
      <c r="F8" s="18">
        <v>2.170795563683248E-2</v>
      </c>
    </row>
    <row r="9" spans="1:6" x14ac:dyDescent="0.2">
      <c r="A9" s="16" t="s">
        <v>41</v>
      </c>
      <c r="B9" s="17">
        <v>10060</v>
      </c>
      <c r="C9" s="18">
        <v>1.6991549828648835E-2</v>
      </c>
      <c r="D9" s="19">
        <v>165</v>
      </c>
      <c r="E9" s="17">
        <v>10225</v>
      </c>
      <c r="F9" s="18">
        <v>1.6815442908076676E-2</v>
      </c>
    </row>
    <row r="10" spans="1:6" x14ac:dyDescent="0.2">
      <c r="A10" s="16" t="s">
        <v>42</v>
      </c>
      <c r="B10" s="17">
        <v>5522</v>
      </c>
      <c r="C10" s="18">
        <v>9.3267731763219536E-3</v>
      </c>
      <c r="D10" s="19">
        <v>111</v>
      </c>
      <c r="E10" s="17">
        <v>5633</v>
      </c>
      <c r="F10" s="18">
        <v>9.2637056138088914E-3</v>
      </c>
    </row>
    <row r="11" spans="1:6" x14ac:dyDescent="0.2">
      <c r="A11" s="16" t="s">
        <v>384</v>
      </c>
      <c r="B11" s="17">
        <v>51</v>
      </c>
      <c r="C11" s="18">
        <v>8.6140063743647173E-5</v>
      </c>
      <c r="D11" s="19" t="s">
        <v>370</v>
      </c>
      <c r="E11" s="17">
        <v>51</v>
      </c>
      <c r="F11" s="18">
        <v>8.3871646778670942E-5</v>
      </c>
    </row>
    <row r="12" spans="1:6" ht="15.75" thickBot="1" x14ac:dyDescent="0.25">
      <c r="A12" s="16" t="s">
        <v>385</v>
      </c>
      <c r="B12" s="17" t="s">
        <v>370</v>
      </c>
      <c r="C12" s="18" t="s">
        <v>266</v>
      </c>
      <c r="D12" s="19" t="s">
        <v>370</v>
      </c>
      <c r="E12" s="17" t="s">
        <v>370</v>
      </c>
      <c r="F12" s="18" t="s">
        <v>266</v>
      </c>
    </row>
    <row r="13" spans="1:6" ht="15.75" x14ac:dyDescent="0.2">
      <c r="A13" s="20" t="s">
        <v>43</v>
      </c>
      <c r="B13" s="21">
        <v>592059</v>
      </c>
      <c r="C13" s="22">
        <v>1</v>
      </c>
      <c r="D13" s="23">
        <v>16013</v>
      </c>
      <c r="E13" s="21">
        <v>608072</v>
      </c>
      <c r="F13" s="22">
        <v>1</v>
      </c>
    </row>
    <row r="14" spans="1:6" ht="23.45" customHeight="1" x14ac:dyDescent="0.2">
      <c r="A14" s="201" t="s">
        <v>268</v>
      </c>
      <c r="B14" s="201"/>
      <c r="C14" s="201"/>
      <c r="D14" s="201"/>
      <c r="E14" s="201"/>
      <c r="F14" s="201"/>
    </row>
    <row r="15" spans="1:6" ht="18.75" customHeight="1" x14ac:dyDescent="0.2">
      <c r="A15" s="201" t="s">
        <v>269</v>
      </c>
      <c r="B15" s="201"/>
      <c r="C15" s="201"/>
      <c r="D15" s="201"/>
      <c r="E15" s="201"/>
      <c r="F15" s="201"/>
    </row>
    <row r="16" spans="1:6" s="203" customFormat="1" x14ac:dyDescent="0.2">
      <c r="A16" s="203" t="s">
        <v>242</v>
      </c>
    </row>
  </sheetData>
  <mergeCells count="4">
    <mergeCell ref="A1:F1"/>
    <mergeCell ref="A14:F14"/>
    <mergeCell ref="A15:F15"/>
    <mergeCell ref="A16:XFD16"/>
  </mergeCells>
  <hyperlinks>
    <hyperlink ref="A16" location="TableOfContents!A1" display="Back to Table of Contents" xr:uid="{00000000-0004-0000-0400-000000000000}"/>
  </hyperlink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XFC7"/>
  <sheetViews>
    <sheetView zoomScaleNormal="100" workbookViewId="0">
      <selection sqref="A1:J1"/>
    </sheetView>
  </sheetViews>
  <sheetFormatPr defaultColWidth="0" defaultRowHeight="15" zeroHeight="1" x14ac:dyDescent="0.2"/>
  <cols>
    <col min="1" max="1" width="36" style="7" bestFit="1" customWidth="1"/>
    <col min="2" max="9" width="10" style="7" customWidth="1"/>
    <col min="10" max="10" width="11.5703125" style="7" customWidth="1"/>
    <col min="11" max="16381" width="9.140625" style="7" hidden="1"/>
    <col min="16382" max="16382" width="0.7109375" style="7" hidden="1" customWidth="1"/>
    <col min="16383" max="16383" width="2.7109375" style="7" hidden="1" customWidth="1"/>
    <col min="16384" max="16384" width="1.5703125" style="7" hidden="1" customWidth="1"/>
  </cols>
  <sheetData>
    <row r="1" spans="1:10" x14ac:dyDescent="0.2">
      <c r="A1" s="201" t="str">
        <f>T_h028</f>
        <v>Table N.28 Estimated number of plan reviews - excluding plans less than 31 days</v>
      </c>
      <c r="B1" s="201"/>
      <c r="C1" s="201"/>
      <c r="D1" s="201"/>
      <c r="E1" s="201"/>
      <c r="F1" s="201"/>
      <c r="G1" s="201"/>
      <c r="H1" s="201"/>
      <c r="I1" s="201"/>
      <c r="J1" s="201"/>
    </row>
    <row r="2" spans="1:10" ht="16.5" thickBot="1" x14ac:dyDescent="0.25">
      <c r="A2" s="12" t="s">
        <v>3</v>
      </c>
      <c r="B2" s="24" t="s">
        <v>35</v>
      </c>
      <c r="C2" s="24" t="s">
        <v>36</v>
      </c>
      <c r="D2" s="24" t="s">
        <v>37</v>
      </c>
      <c r="E2" s="24" t="s">
        <v>38</v>
      </c>
      <c r="F2" s="24" t="s">
        <v>39</v>
      </c>
      <c r="G2" s="24" t="s">
        <v>40</v>
      </c>
      <c r="H2" s="24" t="s">
        <v>41</v>
      </c>
      <c r="I2" s="24" t="s">
        <v>42</v>
      </c>
      <c r="J2" s="63" t="s">
        <v>43</v>
      </c>
    </row>
    <row r="3" spans="1:10" ht="15.75" x14ac:dyDescent="0.2">
      <c r="A3" s="141" t="s">
        <v>247</v>
      </c>
      <c r="B3" s="142">
        <v>19990</v>
      </c>
      <c r="C3" s="142">
        <v>18026</v>
      </c>
      <c r="D3" s="142">
        <v>16710</v>
      </c>
      <c r="E3" s="142">
        <v>6956</v>
      </c>
      <c r="F3" s="142">
        <v>7052</v>
      </c>
      <c r="G3" s="142">
        <v>352</v>
      </c>
      <c r="H3" s="142">
        <v>1268</v>
      </c>
      <c r="I3" s="142">
        <v>800</v>
      </c>
      <c r="J3" s="143">
        <v>71160</v>
      </c>
    </row>
    <row r="4" spans="1:10" ht="15.75" x14ac:dyDescent="0.2">
      <c r="A4" s="144" t="s">
        <v>26</v>
      </c>
      <c r="B4" s="124">
        <v>587116</v>
      </c>
      <c r="C4" s="124">
        <v>423565</v>
      </c>
      <c r="D4" s="124">
        <v>301549</v>
      </c>
      <c r="E4" s="124">
        <v>119561</v>
      </c>
      <c r="F4" s="124">
        <v>158035</v>
      </c>
      <c r="G4" s="124">
        <v>38972</v>
      </c>
      <c r="H4" s="124">
        <v>39361</v>
      </c>
      <c r="I4" s="124">
        <v>13082</v>
      </c>
      <c r="J4" s="125">
        <v>1681384</v>
      </c>
    </row>
    <row r="5" spans="1:10" s="205" customFormat="1" ht="25.5" customHeight="1" x14ac:dyDescent="0.25">
      <c r="A5" s="205" t="s">
        <v>277</v>
      </c>
    </row>
    <row r="6" spans="1:10" ht="33" customHeight="1" x14ac:dyDescent="0.2">
      <c r="A6" s="201" t="s">
        <v>278</v>
      </c>
      <c r="B6" s="201"/>
      <c r="C6" s="201"/>
      <c r="D6" s="201"/>
      <c r="E6" s="201"/>
      <c r="F6" s="201"/>
      <c r="G6" s="201"/>
      <c r="H6" s="201"/>
      <c r="I6" s="201"/>
      <c r="J6" s="201"/>
    </row>
    <row r="7" spans="1:10" s="203" customFormat="1" x14ac:dyDescent="0.2">
      <c r="A7" s="203" t="s">
        <v>242</v>
      </c>
    </row>
  </sheetData>
  <mergeCells count="4">
    <mergeCell ref="A1:J1"/>
    <mergeCell ref="A6:J6"/>
    <mergeCell ref="A7:XFD7"/>
    <mergeCell ref="A5:XFD5"/>
  </mergeCells>
  <hyperlinks>
    <hyperlink ref="A7" location="TableOfContents!A1" display="Back to Table of Contents" xr:uid="{F6EA3737-E99B-4694-BC50-13E2987A38F5}"/>
  </hyperlinks>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8"/>
  <sheetViews>
    <sheetView zoomScaleNormal="100" workbookViewId="0">
      <selection sqref="A1:J1"/>
    </sheetView>
  </sheetViews>
  <sheetFormatPr defaultColWidth="0" defaultRowHeight="15" zeroHeight="1" x14ac:dyDescent="0.2"/>
  <cols>
    <col min="1" max="1" width="41" style="7" bestFit="1" customWidth="1"/>
    <col min="2" max="10" width="10" style="7" customWidth="1"/>
    <col min="11" max="16384" width="9.140625" style="7" hidden="1"/>
  </cols>
  <sheetData>
    <row r="1" spans="1:10" x14ac:dyDescent="0.2">
      <c r="A1" s="201" t="str">
        <f>T_h029</f>
        <v>Table N.29 Number and rates of participant complaints</v>
      </c>
      <c r="B1" s="201"/>
      <c r="C1" s="201"/>
      <c r="D1" s="201"/>
      <c r="E1" s="201"/>
      <c r="F1" s="201"/>
      <c r="G1" s="201"/>
      <c r="H1" s="201"/>
      <c r="I1" s="201"/>
      <c r="J1" s="201"/>
    </row>
    <row r="2" spans="1:10" ht="16.5" thickBot="1" x14ac:dyDescent="0.25">
      <c r="A2" s="12" t="s">
        <v>22</v>
      </c>
      <c r="B2" s="24" t="s">
        <v>35</v>
      </c>
      <c r="C2" s="24" t="s">
        <v>36</v>
      </c>
      <c r="D2" s="24" t="s">
        <v>37</v>
      </c>
      <c r="E2" s="24" t="s">
        <v>38</v>
      </c>
      <c r="F2" s="24" t="s">
        <v>39</v>
      </c>
      <c r="G2" s="24" t="s">
        <v>40</v>
      </c>
      <c r="H2" s="24" t="s">
        <v>41</v>
      </c>
      <c r="I2" s="24" t="s">
        <v>42</v>
      </c>
      <c r="J2" s="15" t="s">
        <v>43</v>
      </c>
    </row>
    <row r="3" spans="1:10" ht="15.75" x14ac:dyDescent="0.2">
      <c r="A3" s="127" t="s">
        <v>427</v>
      </c>
      <c r="B3" s="124">
        <v>2659</v>
      </c>
      <c r="C3" s="124">
        <v>2929</v>
      </c>
      <c r="D3" s="124">
        <v>2111</v>
      </c>
      <c r="E3" s="124">
        <v>992</v>
      </c>
      <c r="F3" s="124">
        <v>958</v>
      </c>
      <c r="G3" s="124">
        <v>136</v>
      </c>
      <c r="H3" s="124">
        <v>156</v>
      </c>
      <c r="I3" s="124">
        <v>83</v>
      </c>
      <c r="J3" s="125">
        <v>10300</v>
      </c>
    </row>
    <row r="4" spans="1:10" ht="15.75" thickBot="1" x14ac:dyDescent="0.25">
      <c r="A4" s="135" t="s">
        <v>428</v>
      </c>
      <c r="B4" s="136">
        <v>6.0869838926136087E-2</v>
      </c>
      <c r="C4" s="136">
        <v>7.5180153876757416E-2</v>
      </c>
      <c r="D4" s="136">
        <v>6.8525889947940122E-2</v>
      </c>
      <c r="E4" s="136">
        <v>7.9033591268062905E-2</v>
      </c>
      <c r="F4" s="136">
        <v>7.6131441967656061E-2</v>
      </c>
      <c r="G4" s="136">
        <v>4.2059687644966752E-2</v>
      </c>
      <c r="H4" s="136">
        <v>6.2862035964337884E-2</v>
      </c>
      <c r="I4" s="136">
        <v>6.0934202073965313E-2</v>
      </c>
      <c r="J4" s="137">
        <v>7.0705276552877505E-2</v>
      </c>
    </row>
    <row r="5" spans="1:10" ht="15.75" x14ac:dyDescent="0.2">
      <c r="A5" s="127" t="s">
        <v>429</v>
      </c>
      <c r="B5" s="138">
        <v>47251</v>
      </c>
      <c r="C5" s="138">
        <v>39492</v>
      </c>
      <c r="D5" s="138">
        <v>26334</v>
      </c>
      <c r="E5" s="138">
        <v>11372</v>
      </c>
      <c r="F5" s="138">
        <v>17710</v>
      </c>
      <c r="G5" s="138">
        <v>2903</v>
      </c>
      <c r="H5" s="138">
        <v>3382</v>
      </c>
      <c r="I5" s="138">
        <v>1219</v>
      </c>
      <c r="J5" s="23">
        <v>160041</v>
      </c>
    </row>
    <row r="6" spans="1:10" x14ac:dyDescent="0.2">
      <c r="A6" s="120" t="s">
        <v>428</v>
      </c>
      <c r="B6" s="136">
        <v>6.6418125228197664E-2</v>
      </c>
      <c r="C6" s="136">
        <v>7.261247330491373E-2</v>
      </c>
      <c r="D6" s="136">
        <v>6.8274667218035462E-2</v>
      </c>
      <c r="E6" s="136">
        <v>7.2329579153409373E-2</v>
      </c>
      <c r="F6" s="136">
        <v>9.007817626025523E-2</v>
      </c>
      <c r="G6" s="136">
        <v>6.0366451183597292E-2</v>
      </c>
      <c r="H6" s="136">
        <v>6.8804866387947958E-2</v>
      </c>
      <c r="I6" s="139">
        <v>6.9238251435955328E-2</v>
      </c>
      <c r="J6" s="140">
        <v>7.579805561488917E-2</v>
      </c>
    </row>
    <row r="7" spans="1:10" ht="25.5" customHeight="1" x14ac:dyDescent="0.2">
      <c r="A7" s="201" t="s">
        <v>279</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F04C1932-D92E-4C24-83B2-7965AB753999}"/>
  </hyperlinks>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J11"/>
  <sheetViews>
    <sheetView zoomScaleNormal="100" workbookViewId="0">
      <selection sqref="A1:J1"/>
    </sheetView>
  </sheetViews>
  <sheetFormatPr defaultColWidth="0" defaultRowHeight="15" zeroHeight="1" x14ac:dyDescent="0.2"/>
  <cols>
    <col min="1" max="1" width="26.5703125" style="7" bestFit="1" customWidth="1"/>
    <col min="2" max="10" width="10" style="7" customWidth="1"/>
    <col min="11" max="16384" width="9.140625" style="7" hidden="1"/>
  </cols>
  <sheetData>
    <row r="1" spans="1:10" x14ac:dyDescent="0.2">
      <c r="A1" s="201" t="str">
        <f>T_h030</f>
        <v>Table N.30 Duration to plan activation for active participants</v>
      </c>
      <c r="B1" s="201"/>
      <c r="C1" s="201"/>
      <c r="D1" s="201"/>
      <c r="E1" s="201"/>
      <c r="F1" s="201"/>
      <c r="G1" s="201"/>
      <c r="H1" s="201"/>
      <c r="I1" s="201"/>
      <c r="J1" s="201"/>
    </row>
    <row r="2" spans="1:10" ht="16.5" thickBot="1" x14ac:dyDescent="0.25">
      <c r="A2" s="118" t="s">
        <v>47</v>
      </c>
      <c r="B2" s="15" t="s">
        <v>35</v>
      </c>
      <c r="C2" s="33" t="s">
        <v>36</v>
      </c>
      <c r="D2" s="33" t="s">
        <v>37</v>
      </c>
      <c r="E2" s="33" t="s">
        <v>38</v>
      </c>
      <c r="F2" s="33" t="s">
        <v>39</v>
      </c>
      <c r="G2" s="33" t="s">
        <v>40</v>
      </c>
      <c r="H2" s="33" t="s">
        <v>41</v>
      </c>
      <c r="I2" s="34" t="s">
        <v>42</v>
      </c>
      <c r="J2" s="33" t="s">
        <v>43</v>
      </c>
    </row>
    <row r="3" spans="1:10" ht="15.75" x14ac:dyDescent="0.2">
      <c r="A3" s="128" t="s">
        <v>430</v>
      </c>
      <c r="B3" s="129">
        <v>0.70032612711313813</v>
      </c>
      <c r="C3" s="40">
        <v>0.67798303951581684</v>
      </c>
      <c r="D3" s="40">
        <v>0.69196273378293816</v>
      </c>
      <c r="E3" s="40">
        <v>0.69150764620334049</v>
      </c>
      <c r="F3" s="40">
        <v>0.68316736652669463</v>
      </c>
      <c r="G3" s="40">
        <v>0.68786891022817376</v>
      </c>
      <c r="H3" s="40">
        <v>0.60898705255140895</v>
      </c>
      <c r="I3" s="41">
        <v>0.65891629599676504</v>
      </c>
      <c r="J3" s="42">
        <v>0.68849856713843616</v>
      </c>
    </row>
    <row r="4" spans="1:10" ht="15.75" x14ac:dyDescent="0.2">
      <c r="A4" s="130" t="s">
        <v>431</v>
      </c>
      <c r="B4" s="129">
        <v>0.12097914569983566</v>
      </c>
      <c r="C4" s="40">
        <v>0.12255885147260635</v>
      </c>
      <c r="D4" s="40">
        <v>0.12099353403323368</v>
      </c>
      <c r="E4" s="40">
        <v>0.1112555638799524</v>
      </c>
      <c r="F4" s="40">
        <v>0.11834433113377324</v>
      </c>
      <c r="G4" s="40">
        <v>0.11100343582063255</v>
      </c>
      <c r="H4" s="40">
        <v>0.14455445544554454</v>
      </c>
      <c r="I4" s="41">
        <v>0.12029923170238577</v>
      </c>
      <c r="J4" s="42">
        <v>0.12043478094961899</v>
      </c>
    </row>
    <row r="5" spans="1:10" ht="15.75" x14ac:dyDescent="0.2">
      <c r="A5" s="130" t="s">
        <v>432</v>
      </c>
      <c r="B5" s="129">
        <v>5.3110309948150886E-2</v>
      </c>
      <c r="C5" s="40">
        <v>5.5068792005348532E-2</v>
      </c>
      <c r="D5" s="40">
        <v>5.3587568657442818E-2</v>
      </c>
      <c r="E5" s="40">
        <v>5.4184478427570404E-2</v>
      </c>
      <c r="F5" s="40">
        <v>5.6532693461307737E-2</v>
      </c>
      <c r="G5" s="40">
        <v>5.2330191172583911E-2</v>
      </c>
      <c r="H5" s="40">
        <v>6.4737242955064736E-2</v>
      </c>
      <c r="I5" s="41">
        <v>5.4185200161746869E-2</v>
      </c>
      <c r="J5" s="42">
        <v>5.425412973216364E-2</v>
      </c>
    </row>
    <row r="6" spans="1:10" ht="15.75" x14ac:dyDescent="0.2">
      <c r="A6" s="130" t="s">
        <v>433</v>
      </c>
      <c r="B6" s="129">
        <v>2.9173089417429965E-2</v>
      </c>
      <c r="C6" s="40">
        <v>3.0958161793166544E-2</v>
      </c>
      <c r="D6" s="40">
        <v>3.0374400333727316E-2</v>
      </c>
      <c r="E6" s="40">
        <v>3.0430567185227624E-2</v>
      </c>
      <c r="F6" s="40">
        <v>3.0185962807438512E-2</v>
      </c>
      <c r="G6" s="40">
        <v>3.2596247026693684E-2</v>
      </c>
      <c r="H6" s="40">
        <v>3.4272658035034272E-2</v>
      </c>
      <c r="I6" s="41">
        <v>3.9425798625151637E-2</v>
      </c>
      <c r="J6" s="42">
        <v>3.0343848616554033E-2</v>
      </c>
    </row>
    <row r="7" spans="1:10" ht="15.75" x14ac:dyDescent="0.2">
      <c r="A7" s="130" t="s">
        <v>434</v>
      </c>
      <c r="B7" s="129">
        <v>8.1863001133801294E-2</v>
      </c>
      <c r="C7" s="40">
        <v>9.2353707026988988E-2</v>
      </c>
      <c r="D7" s="40">
        <v>8.2884307863449913E-2</v>
      </c>
      <c r="E7" s="40">
        <v>8.7149089947556296E-2</v>
      </c>
      <c r="F7" s="40">
        <v>9.230953809238153E-2</v>
      </c>
      <c r="G7" s="40">
        <v>9.8141132939829095E-2</v>
      </c>
      <c r="H7" s="40">
        <v>0.12018278750952019</v>
      </c>
      <c r="I7" s="41">
        <v>0.11120097048119693</v>
      </c>
      <c r="J7" s="42">
        <v>8.7324421990132142E-2</v>
      </c>
    </row>
    <row r="8" spans="1:10" ht="16.5" thickBot="1" x14ac:dyDescent="0.25">
      <c r="A8" s="131" t="s">
        <v>435</v>
      </c>
      <c r="B8" s="129">
        <v>1.4548326687644114E-2</v>
      </c>
      <c r="C8" s="40">
        <v>2.1077448186072698E-2</v>
      </c>
      <c r="D8" s="40">
        <v>2.0197455329208094E-2</v>
      </c>
      <c r="E8" s="40">
        <v>2.547265435635274E-2</v>
      </c>
      <c r="F8" s="40">
        <v>1.946010797840432E-2</v>
      </c>
      <c r="G8" s="40">
        <v>1.8060082812087042E-2</v>
      </c>
      <c r="H8" s="40">
        <v>2.7265803503427267E-2</v>
      </c>
      <c r="I8" s="41">
        <v>1.597250303275374E-2</v>
      </c>
      <c r="J8" s="42">
        <v>1.914425157309502E-2</v>
      </c>
    </row>
    <row r="9" spans="1:10" ht="15.75" x14ac:dyDescent="0.2">
      <c r="A9" s="132" t="s">
        <v>436</v>
      </c>
      <c r="B9" s="133">
        <v>1</v>
      </c>
      <c r="C9" s="38">
        <v>1</v>
      </c>
      <c r="D9" s="38">
        <v>1</v>
      </c>
      <c r="E9" s="38">
        <v>1</v>
      </c>
      <c r="F9" s="38">
        <v>1</v>
      </c>
      <c r="G9" s="38">
        <v>1</v>
      </c>
      <c r="H9" s="38">
        <v>1</v>
      </c>
      <c r="I9" s="134">
        <v>1</v>
      </c>
      <c r="J9" s="38">
        <v>1</v>
      </c>
    </row>
    <row r="10" spans="1:10" ht="42" customHeight="1" x14ac:dyDescent="0.2">
      <c r="A10" s="201" t="s">
        <v>280</v>
      </c>
      <c r="B10" s="201"/>
      <c r="C10" s="201"/>
      <c r="D10" s="201"/>
      <c r="E10" s="201"/>
      <c r="F10" s="201"/>
      <c r="G10" s="201"/>
      <c r="H10" s="201"/>
      <c r="I10" s="201"/>
      <c r="J10" s="201"/>
    </row>
    <row r="11" spans="1:10" s="203" customFormat="1" x14ac:dyDescent="0.2">
      <c r="A11" s="203" t="s">
        <v>242</v>
      </c>
    </row>
  </sheetData>
  <mergeCells count="3">
    <mergeCell ref="A1:J1"/>
    <mergeCell ref="A10:J10"/>
    <mergeCell ref="A11:XFD11"/>
  </mergeCells>
  <hyperlinks>
    <hyperlink ref="A11" location="TableOfContents!A1" display="Back to Table of Contents" xr:uid="{B8AD98B2-2C73-4B3A-9BAC-BB5F624ACE54}"/>
  </hyperlinks>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J8"/>
  <sheetViews>
    <sheetView zoomScaleNormal="100" workbookViewId="0">
      <selection sqref="A1:J1"/>
    </sheetView>
  </sheetViews>
  <sheetFormatPr defaultColWidth="0" defaultRowHeight="15" zeroHeight="1" x14ac:dyDescent="0.2"/>
  <cols>
    <col min="1" max="1" width="26.5703125" style="7" bestFit="1" customWidth="1"/>
    <col min="2" max="10" width="10" style="7" customWidth="1"/>
    <col min="11" max="16384" width="0" style="7" hidden="1"/>
  </cols>
  <sheetData>
    <row r="1" spans="1:10" x14ac:dyDescent="0.2">
      <c r="A1" s="201" t="str">
        <f>T_h031</f>
        <v>Table N.31 Number of ever active providers by legal entity type</v>
      </c>
      <c r="B1" s="201"/>
      <c r="C1" s="201"/>
      <c r="D1" s="201"/>
      <c r="E1" s="201"/>
      <c r="F1" s="201"/>
      <c r="G1" s="201"/>
      <c r="H1" s="201"/>
      <c r="I1" s="201"/>
      <c r="J1" s="201"/>
    </row>
    <row r="2" spans="1:10" ht="16.5" thickBot="1" x14ac:dyDescent="0.25">
      <c r="A2" s="12" t="s">
        <v>48</v>
      </c>
      <c r="B2" s="24" t="s">
        <v>35</v>
      </c>
      <c r="C2" s="24" t="s">
        <v>36</v>
      </c>
      <c r="D2" s="24" t="s">
        <v>37</v>
      </c>
      <c r="E2" s="24" t="s">
        <v>38</v>
      </c>
      <c r="F2" s="24" t="s">
        <v>39</v>
      </c>
      <c r="G2" s="24" t="s">
        <v>40</v>
      </c>
      <c r="H2" s="24" t="s">
        <v>41</v>
      </c>
      <c r="I2" s="24" t="s">
        <v>42</v>
      </c>
      <c r="J2" s="63" t="s">
        <v>43</v>
      </c>
    </row>
    <row r="3" spans="1:10" ht="15.75" x14ac:dyDescent="0.2">
      <c r="A3" s="35" t="s">
        <v>437</v>
      </c>
      <c r="B3" s="124">
        <v>3485</v>
      </c>
      <c r="C3" s="124">
        <v>2411</v>
      </c>
      <c r="D3" s="124">
        <v>2426</v>
      </c>
      <c r="E3" s="124">
        <v>640</v>
      </c>
      <c r="F3" s="124">
        <v>824</v>
      </c>
      <c r="G3" s="124">
        <v>403</v>
      </c>
      <c r="H3" s="124">
        <v>360</v>
      </c>
      <c r="I3" s="124">
        <v>179</v>
      </c>
      <c r="J3" s="125">
        <v>7409</v>
      </c>
    </row>
    <row r="4" spans="1:10" ht="16.5" thickBot="1" x14ac:dyDescent="0.25">
      <c r="A4" s="147" t="s">
        <v>438</v>
      </c>
      <c r="B4" s="124">
        <v>6678</v>
      </c>
      <c r="C4" s="124">
        <v>5037</v>
      </c>
      <c r="D4" s="124">
        <v>5401</v>
      </c>
      <c r="E4" s="124">
        <v>2355</v>
      </c>
      <c r="F4" s="124">
        <v>2244</v>
      </c>
      <c r="G4" s="124">
        <v>1284</v>
      </c>
      <c r="H4" s="124">
        <v>1266</v>
      </c>
      <c r="I4" s="124">
        <v>865</v>
      </c>
      <c r="J4" s="125">
        <v>12224</v>
      </c>
    </row>
    <row r="5" spans="1:10" ht="15.75" x14ac:dyDescent="0.2">
      <c r="A5" s="148" t="s">
        <v>439</v>
      </c>
      <c r="B5" s="126">
        <v>10163</v>
      </c>
      <c r="C5" s="126">
        <v>7448</v>
      </c>
      <c r="D5" s="126">
        <v>7827</v>
      </c>
      <c r="E5" s="126">
        <v>2995</v>
      </c>
      <c r="F5" s="126">
        <v>3068</v>
      </c>
      <c r="G5" s="126">
        <v>1687</v>
      </c>
      <c r="H5" s="126">
        <v>1626</v>
      </c>
      <c r="I5" s="126">
        <v>1044</v>
      </c>
      <c r="J5" s="23">
        <v>19633</v>
      </c>
    </row>
    <row r="6" spans="1:10" ht="42" customHeight="1" x14ac:dyDescent="0.2">
      <c r="A6" s="201" t="s">
        <v>281</v>
      </c>
      <c r="B6" s="201"/>
      <c r="C6" s="201"/>
      <c r="D6" s="201"/>
      <c r="E6" s="201"/>
      <c r="F6" s="201"/>
      <c r="G6" s="201"/>
      <c r="H6" s="201"/>
      <c r="I6" s="201"/>
      <c r="J6" s="201"/>
    </row>
    <row r="7" spans="1:10" ht="30" customHeight="1" x14ac:dyDescent="0.2">
      <c r="A7" s="201" t="s">
        <v>282</v>
      </c>
      <c r="B7" s="201"/>
      <c r="C7" s="201"/>
      <c r="D7" s="201"/>
      <c r="E7" s="201"/>
      <c r="F7" s="201"/>
      <c r="G7" s="201"/>
      <c r="H7" s="201"/>
      <c r="I7" s="201"/>
      <c r="J7" s="201"/>
    </row>
    <row r="8" spans="1:10" s="203" customFormat="1" x14ac:dyDescent="0.2">
      <c r="A8" s="203" t="s">
        <v>242</v>
      </c>
    </row>
  </sheetData>
  <mergeCells count="4">
    <mergeCell ref="A1:J1"/>
    <mergeCell ref="A6:J6"/>
    <mergeCell ref="A7:J7"/>
    <mergeCell ref="A8:XFD8"/>
  </mergeCells>
  <hyperlinks>
    <hyperlink ref="A8" location="TableOfContents!A1" display="Back to Table of Contents" xr:uid="{B66034E0-86DE-48DC-AD48-CBF2B47837FA}"/>
  </hyperlinks>
  <pageMargins left="0.7" right="0.7" top="0.75" bottom="0.75" header="0.3" footer="0.3"/>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8"/>
  <sheetViews>
    <sheetView zoomScaleNormal="100" workbookViewId="0">
      <selection sqref="A1:J1"/>
    </sheetView>
  </sheetViews>
  <sheetFormatPr defaultColWidth="0" defaultRowHeight="15" zeroHeight="1" x14ac:dyDescent="0.2"/>
  <cols>
    <col min="1" max="1" width="26.5703125" style="7" bestFit="1" customWidth="1"/>
    <col min="2" max="10" width="10" style="7" customWidth="1"/>
    <col min="11" max="16384" width="9.140625" style="7" hidden="1"/>
  </cols>
  <sheetData>
    <row r="1" spans="1:10" x14ac:dyDescent="0.2">
      <c r="A1" s="201" t="str">
        <f>T_h032</f>
        <v>Table N.32 Number of active providers in 2022-23 Q3 by legal entity type</v>
      </c>
      <c r="B1" s="201"/>
      <c r="C1" s="201"/>
      <c r="D1" s="201"/>
      <c r="E1" s="201"/>
      <c r="F1" s="201"/>
      <c r="G1" s="201"/>
      <c r="H1" s="201"/>
      <c r="I1" s="201"/>
      <c r="J1" s="201"/>
    </row>
    <row r="2" spans="1:10" ht="16.5" thickBot="1" x14ac:dyDescent="0.25">
      <c r="A2" s="12" t="s">
        <v>48</v>
      </c>
      <c r="B2" s="24" t="s">
        <v>35</v>
      </c>
      <c r="C2" s="24" t="s">
        <v>36</v>
      </c>
      <c r="D2" s="24" t="s">
        <v>37</v>
      </c>
      <c r="E2" s="24" t="s">
        <v>38</v>
      </c>
      <c r="F2" s="24" t="s">
        <v>39</v>
      </c>
      <c r="G2" s="24" t="s">
        <v>40</v>
      </c>
      <c r="H2" s="24" t="s">
        <v>41</v>
      </c>
      <c r="I2" s="24" t="s">
        <v>42</v>
      </c>
      <c r="J2" s="24" t="s">
        <v>43</v>
      </c>
    </row>
    <row r="3" spans="1:10" ht="15.75" x14ac:dyDescent="0.2">
      <c r="A3" s="35" t="s">
        <v>437</v>
      </c>
      <c r="B3" s="124">
        <v>946</v>
      </c>
      <c r="C3" s="124">
        <v>540</v>
      </c>
      <c r="D3" s="124">
        <v>559</v>
      </c>
      <c r="E3" s="124">
        <v>208</v>
      </c>
      <c r="F3" s="124">
        <v>151</v>
      </c>
      <c r="G3" s="124">
        <v>103</v>
      </c>
      <c r="H3" s="124">
        <v>62</v>
      </c>
      <c r="I3" s="124">
        <v>43</v>
      </c>
      <c r="J3" s="125">
        <v>2153</v>
      </c>
    </row>
    <row r="4" spans="1:10" ht="16.5" thickBot="1" x14ac:dyDescent="0.25">
      <c r="A4" s="147" t="s">
        <v>438</v>
      </c>
      <c r="B4" s="124">
        <v>3411</v>
      </c>
      <c r="C4" s="124">
        <v>2245</v>
      </c>
      <c r="D4" s="124">
        <v>2248</v>
      </c>
      <c r="E4" s="124">
        <v>1038</v>
      </c>
      <c r="F4" s="124">
        <v>831</v>
      </c>
      <c r="G4" s="124">
        <v>396</v>
      </c>
      <c r="H4" s="124">
        <v>395</v>
      </c>
      <c r="I4" s="124">
        <v>286</v>
      </c>
      <c r="J4" s="125">
        <v>7390</v>
      </c>
    </row>
    <row r="5" spans="1:10" ht="15.75" x14ac:dyDescent="0.2">
      <c r="A5" s="148" t="s">
        <v>439</v>
      </c>
      <c r="B5" s="126">
        <v>4357</v>
      </c>
      <c r="C5" s="126">
        <v>2785</v>
      </c>
      <c r="D5" s="126">
        <v>2807</v>
      </c>
      <c r="E5" s="126">
        <v>1246</v>
      </c>
      <c r="F5" s="126">
        <v>982</v>
      </c>
      <c r="G5" s="126">
        <v>499</v>
      </c>
      <c r="H5" s="126">
        <v>457</v>
      </c>
      <c r="I5" s="126">
        <v>329</v>
      </c>
      <c r="J5" s="23">
        <v>9543</v>
      </c>
    </row>
    <row r="6" spans="1:10" ht="42" customHeight="1" x14ac:dyDescent="0.2">
      <c r="A6" s="201" t="s">
        <v>281</v>
      </c>
      <c r="B6" s="201"/>
      <c r="C6" s="201"/>
      <c r="D6" s="201"/>
      <c r="E6" s="201"/>
      <c r="F6" s="201"/>
      <c r="G6" s="201"/>
      <c r="H6" s="201"/>
      <c r="I6" s="201"/>
      <c r="J6" s="201"/>
    </row>
    <row r="7" spans="1:10" ht="30" customHeight="1" x14ac:dyDescent="0.2">
      <c r="A7" s="201" t="s">
        <v>282</v>
      </c>
      <c r="B7" s="201"/>
      <c r="C7" s="201"/>
      <c r="D7" s="201"/>
      <c r="E7" s="201"/>
      <c r="F7" s="201"/>
      <c r="G7" s="201"/>
      <c r="H7" s="201"/>
      <c r="I7" s="201"/>
      <c r="J7" s="201"/>
    </row>
    <row r="8" spans="1:10" s="203" customFormat="1" x14ac:dyDescent="0.2">
      <c r="A8" s="203" t="s">
        <v>242</v>
      </c>
    </row>
  </sheetData>
  <mergeCells count="4">
    <mergeCell ref="A1:J1"/>
    <mergeCell ref="A6:J6"/>
    <mergeCell ref="A7:J7"/>
    <mergeCell ref="A8:XFD8"/>
  </mergeCells>
  <hyperlinks>
    <hyperlink ref="A8" location="TableOfContents!A1" display="Back to Table of Contents" xr:uid="{D0E2B2A2-0D69-4A8F-9576-D99A927406B0}"/>
  </hyperlinks>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3"/>
  <sheetViews>
    <sheetView zoomScaleNormal="100" workbookViewId="0">
      <selection sqref="A1:J1"/>
    </sheetView>
  </sheetViews>
  <sheetFormatPr defaultColWidth="0" defaultRowHeight="15" zeroHeight="1" x14ac:dyDescent="0.2"/>
  <cols>
    <col min="1" max="1" width="40" style="7" bestFit="1" customWidth="1"/>
    <col min="2" max="10" width="10" style="7" customWidth="1"/>
    <col min="11" max="16384" width="9.140625" style="7" hidden="1"/>
  </cols>
  <sheetData>
    <row r="1" spans="1:10" x14ac:dyDescent="0.2">
      <c r="A1" s="201" t="str">
        <f>T_h033</f>
        <v>Table N.33 Committed supports by financial year ($m)</v>
      </c>
      <c r="B1" s="201"/>
      <c r="C1" s="201"/>
      <c r="D1" s="201"/>
      <c r="E1" s="201"/>
      <c r="F1" s="201"/>
      <c r="G1" s="201"/>
      <c r="H1" s="201"/>
      <c r="I1" s="201"/>
      <c r="J1" s="201"/>
    </row>
    <row r="2" spans="1:10" ht="16.5" thickBot="1" x14ac:dyDescent="0.25">
      <c r="A2" s="12" t="s">
        <v>23</v>
      </c>
      <c r="B2" s="33" t="s">
        <v>35</v>
      </c>
      <c r="C2" s="33" t="s">
        <v>36</v>
      </c>
      <c r="D2" s="33" t="s">
        <v>37</v>
      </c>
      <c r="E2" s="33" t="s">
        <v>38</v>
      </c>
      <c r="F2" s="33" t="s">
        <v>39</v>
      </c>
      <c r="G2" s="33" t="s">
        <v>40</v>
      </c>
      <c r="H2" s="33" t="s">
        <v>41</v>
      </c>
      <c r="I2" s="33" t="s">
        <v>42</v>
      </c>
      <c r="J2" s="15" t="s">
        <v>43</v>
      </c>
    </row>
    <row r="3" spans="1:10" ht="15.75" x14ac:dyDescent="0.2">
      <c r="A3" s="35" t="s">
        <v>440</v>
      </c>
      <c r="B3" s="104">
        <v>4281407821.904439</v>
      </c>
      <c r="C3" s="104">
        <v>1440120545.3938107</v>
      </c>
      <c r="D3" s="104">
        <v>860629499.31570268</v>
      </c>
      <c r="E3" s="104">
        <v>225720694.04903865</v>
      </c>
      <c r="F3" s="104">
        <v>370037436.1272772</v>
      </c>
      <c r="G3" s="104">
        <v>190192057.24859032</v>
      </c>
      <c r="H3" s="104">
        <v>304834784.65738499</v>
      </c>
      <c r="I3" s="104">
        <v>100400997.64739254</v>
      </c>
      <c r="J3" s="79">
        <v>7773349632.8667459</v>
      </c>
    </row>
    <row r="4" spans="1:10" ht="15.75" x14ac:dyDescent="0.2">
      <c r="A4" s="39" t="s">
        <v>441</v>
      </c>
      <c r="B4" s="65">
        <v>5914004371.2671394</v>
      </c>
      <c r="C4" s="65">
        <v>3456344977.3729386</v>
      </c>
      <c r="D4" s="65">
        <v>2518432299.3052797</v>
      </c>
      <c r="E4" s="65">
        <v>547641465.07542551</v>
      </c>
      <c r="F4" s="65">
        <v>1157754040.6878037</v>
      </c>
      <c r="G4" s="65">
        <v>401300403.35795605</v>
      </c>
      <c r="H4" s="65">
        <v>365728420.33973706</v>
      </c>
      <c r="I4" s="65">
        <v>202793063.79577816</v>
      </c>
      <c r="J4" s="66">
        <v>14565511938.810524</v>
      </c>
    </row>
    <row r="5" spans="1:10" ht="15.75" x14ac:dyDescent="0.2">
      <c r="A5" s="39" t="s">
        <v>442</v>
      </c>
      <c r="B5" s="65">
        <v>8054102600.7996635</v>
      </c>
      <c r="C5" s="65">
        <v>6018752187.5979881</v>
      </c>
      <c r="D5" s="65">
        <v>5127010798.2637148</v>
      </c>
      <c r="E5" s="65">
        <v>1536225098.3013883</v>
      </c>
      <c r="F5" s="65">
        <v>2123256771.7611644</v>
      </c>
      <c r="G5" s="65">
        <v>661741430.99841404</v>
      </c>
      <c r="H5" s="65">
        <v>459486738.53705579</v>
      </c>
      <c r="I5" s="65">
        <v>391864406.06350976</v>
      </c>
      <c r="J5" s="66">
        <v>24375185800.748299</v>
      </c>
    </row>
    <row r="6" spans="1:10" ht="15.75" x14ac:dyDescent="0.2">
      <c r="A6" s="39" t="s">
        <v>443</v>
      </c>
      <c r="B6" s="65">
        <v>10206451761.039558</v>
      </c>
      <c r="C6" s="65">
        <v>7923500037.36059</v>
      </c>
      <c r="D6" s="65">
        <v>6805099415.4461298</v>
      </c>
      <c r="E6" s="65">
        <v>2729776326.2534709</v>
      </c>
      <c r="F6" s="65">
        <v>2769234217.3091702</v>
      </c>
      <c r="G6" s="65">
        <v>846712298.14598382</v>
      </c>
      <c r="H6" s="65">
        <v>553626505.29712164</v>
      </c>
      <c r="I6" s="65">
        <v>517792835.29493493</v>
      </c>
      <c r="J6" s="66">
        <v>32356108661.95797</v>
      </c>
    </row>
    <row r="7" spans="1:10" ht="15.75" x14ac:dyDescent="0.2">
      <c r="A7" s="39" t="s">
        <v>444</v>
      </c>
      <c r="B7" s="65">
        <v>11483429373.727051</v>
      </c>
      <c r="C7" s="65">
        <v>9224566175.7745914</v>
      </c>
      <c r="D7" s="65">
        <v>7869340660.5272121</v>
      </c>
      <c r="E7" s="65">
        <v>3180923619.35288</v>
      </c>
      <c r="F7" s="65">
        <v>3154251376.6354899</v>
      </c>
      <c r="G7" s="65">
        <v>965519914.51948631</v>
      </c>
      <c r="H7" s="65">
        <v>604074570.61226952</v>
      </c>
      <c r="I7" s="65">
        <v>547631772.24071336</v>
      </c>
      <c r="J7" s="66">
        <v>37034175184.399147</v>
      </c>
    </row>
    <row r="8" spans="1:10" ht="15.75" x14ac:dyDescent="0.2">
      <c r="A8" s="43" t="s">
        <v>445</v>
      </c>
      <c r="B8" s="74">
        <v>10047264656.593342</v>
      </c>
      <c r="C8" s="74">
        <v>8204650398.5723858</v>
      </c>
      <c r="D8" s="74">
        <v>6988214781.9226885</v>
      </c>
      <c r="E8" s="74">
        <v>2905659584.1487589</v>
      </c>
      <c r="F8" s="74">
        <v>2778106574.3560925</v>
      </c>
      <c r="G8" s="74">
        <v>848114430.12634659</v>
      </c>
      <c r="H8" s="74">
        <v>510788477.23790699</v>
      </c>
      <c r="I8" s="74">
        <v>504851204.45227653</v>
      </c>
      <c r="J8" s="75">
        <v>32792099985.256393</v>
      </c>
    </row>
    <row r="9" spans="1:10" x14ac:dyDescent="0.2">
      <c r="A9" s="123" t="s">
        <v>446</v>
      </c>
      <c r="B9" s="121">
        <v>0.38132236340814063</v>
      </c>
      <c r="C9" s="121">
        <v>1.4000386553944884</v>
      </c>
      <c r="D9" s="121">
        <v>1.92626769278501</v>
      </c>
      <c r="E9" s="121">
        <v>1.4261907725502936</v>
      </c>
      <c r="F9" s="121">
        <v>2.1287484120649496</v>
      </c>
      <c r="G9" s="121">
        <v>1.1099745655174065</v>
      </c>
      <c r="H9" s="121">
        <v>0.19975947217045009</v>
      </c>
      <c r="I9" s="121">
        <v>1.0198311625147958</v>
      </c>
      <c r="J9" s="122">
        <v>0.87377547990709448</v>
      </c>
    </row>
    <row r="10" spans="1:10" x14ac:dyDescent="0.2">
      <c r="A10" s="123" t="s">
        <v>447</v>
      </c>
      <c r="B10" s="121">
        <v>0.36186957181331691</v>
      </c>
      <c r="C10" s="121">
        <v>0.74136326871302538</v>
      </c>
      <c r="D10" s="121">
        <v>1.0357945693747745</v>
      </c>
      <c r="E10" s="121">
        <v>1.8051657813927715</v>
      </c>
      <c r="F10" s="121">
        <v>0.833944600616354</v>
      </c>
      <c r="G10" s="121">
        <v>0.64899268842285984</v>
      </c>
      <c r="H10" s="121">
        <v>0.25636049315014553</v>
      </c>
      <c r="I10" s="121">
        <v>0.93233633699688601</v>
      </c>
      <c r="J10" s="122">
        <v>0.6734863768021373</v>
      </c>
    </row>
    <row r="11" spans="1:10" x14ac:dyDescent="0.2">
      <c r="A11" s="123" t="s">
        <v>448</v>
      </c>
      <c r="B11" s="121">
        <v>0.26723637218455543</v>
      </c>
      <c r="C11" s="121">
        <v>0.31646889428135161</v>
      </c>
      <c r="D11" s="121">
        <v>0.32730350748445991</v>
      </c>
      <c r="E11" s="121">
        <v>0.77693772173869458</v>
      </c>
      <c r="F11" s="121">
        <v>0.30423896635553449</v>
      </c>
      <c r="G11" s="121">
        <v>0.2795213636064644</v>
      </c>
      <c r="H11" s="121">
        <v>0.20488026936271164</v>
      </c>
      <c r="I11" s="121">
        <v>0.3213571513076281</v>
      </c>
      <c r="J11" s="122">
        <v>0.32741998056747779</v>
      </c>
    </row>
    <row r="12" spans="1:10" x14ac:dyDescent="0.2">
      <c r="A12" s="123" t="s">
        <v>449</v>
      </c>
      <c r="B12" s="121">
        <v>0.12511474531844824</v>
      </c>
      <c r="C12" s="121">
        <v>0.16420346214163728</v>
      </c>
      <c r="D12" s="121">
        <v>0.1563887873063956</v>
      </c>
      <c r="E12" s="121">
        <v>0.16526895949698339</v>
      </c>
      <c r="F12" s="121">
        <v>0.13903380108470409</v>
      </c>
      <c r="G12" s="121">
        <v>0.140316393931742</v>
      </c>
      <c r="H12" s="121">
        <v>9.1122922823344998E-2</v>
      </c>
      <c r="I12" s="121">
        <v>5.7627172320339648E-2</v>
      </c>
      <c r="J12" s="122">
        <v>0.14458062838506036</v>
      </c>
    </row>
    <row r="13" spans="1:10" s="203" customFormat="1" x14ac:dyDescent="0.2">
      <c r="A13" s="203" t="s">
        <v>242</v>
      </c>
    </row>
  </sheetData>
  <mergeCells count="2">
    <mergeCell ref="A1:J1"/>
    <mergeCell ref="A13:XFD13"/>
  </mergeCells>
  <hyperlinks>
    <hyperlink ref="A13" location="TableOfContents!A1" display="Back to Table of Contents" xr:uid="{EA69A97B-12B2-4D24-AA46-30984465CAFE}"/>
  </hyperlinks>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J13"/>
  <sheetViews>
    <sheetView zoomScaleNormal="100" workbookViewId="0">
      <selection sqref="A1:J1"/>
    </sheetView>
  </sheetViews>
  <sheetFormatPr defaultColWidth="0" defaultRowHeight="15" zeroHeight="1" x14ac:dyDescent="0.2"/>
  <cols>
    <col min="1" max="1" width="40" style="7" bestFit="1" customWidth="1"/>
    <col min="2" max="10" width="10" style="7" customWidth="1"/>
    <col min="11" max="16384" width="9.140625" style="7" hidden="1"/>
  </cols>
  <sheetData>
    <row r="1" spans="1:10" x14ac:dyDescent="0.2">
      <c r="A1" s="201" t="str">
        <f>T_h034</f>
        <v>Table N.34 Payments by financial year in which support was provided ($m)</v>
      </c>
      <c r="B1" s="201"/>
      <c r="C1" s="201"/>
      <c r="D1" s="201"/>
      <c r="E1" s="201"/>
      <c r="F1" s="201"/>
      <c r="G1" s="201"/>
      <c r="H1" s="201"/>
      <c r="I1" s="201"/>
      <c r="J1" s="201"/>
    </row>
    <row r="2" spans="1:10" ht="16.5" thickBot="1" x14ac:dyDescent="0.25">
      <c r="A2" s="12" t="s">
        <v>23</v>
      </c>
      <c r="B2" s="15" t="s">
        <v>35</v>
      </c>
      <c r="C2" s="33" t="s">
        <v>36</v>
      </c>
      <c r="D2" s="33" t="s">
        <v>37</v>
      </c>
      <c r="E2" s="33" t="s">
        <v>38</v>
      </c>
      <c r="F2" s="33" t="s">
        <v>39</v>
      </c>
      <c r="G2" s="33" t="s">
        <v>40</v>
      </c>
      <c r="H2" s="33" t="s">
        <v>41</v>
      </c>
      <c r="I2" s="34" t="s">
        <v>42</v>
      </c>
      <c r="J2" s="119" t="s">
        <v>43</v>
      </c>
    </row>
    <row r="3" spans="1:10" ht="15.75" x14ac:dyDescent="0.2">
      <c r="A3" s="47" t="s">
        <v>440</v>
      </c>
      <c r="B3" s="65">
        <v>3109053778.0074086</v>
      </c>
      <c r="C3" s="65">
        <v>957036247.34218407</v>
      </c>
      <c r="D3" s="65">
        <v>547405216.20857668</v>
      </c>
      <c r="E3" s="65">
        <v>167333980.55780005</v>
      </c>
      <c r="F3" s="65">
        <v>221238602.47861248</v>
      </c>
      <c r="G3" s="65">
        <v>154064890.57372147</v>
      </c>
      <c r="H3" s="65">
        <v>220347224.2469117</v>
      </c>
      <c r="I3" s="65">
        <v>67008197.61174918</v>
      </c>
      <c r="J3" s="69">
        <v>5443501173.9547758</v>
      </c>
    </row>
    <row r="4" spans="1:10" ht="15.75" x14ac:dyDescent="0.2">
      <c r="A4" s="39" t="s">
        <v>441</v>
      </c>
      <c r="B4" s="65">
        <v>4484593306.2933159</v>
      </c>
      <c r="C4" s="65">
        <v>2368737991.5878315</v>
      </c>
      <c r="D4" s="65">
        <v>1654186860.8891811</v>
      </c>
      <c r="E4" s="65">
        <v>393589297.15837777</v>
      </c>
      <c r="F4" s="65">
        <v>793299333.004421</v>
      </c>
      <c r="G4" s="65">
        <v>297068383.48661727</v>
      </c>
      <c r="H4" s="65">
        <v>275753708.53073591</v>
      </c>
      <c r="I4" s="65">
        <v>137787361.96219701</v>
      </c>
      <c r="J4" s="66">
        <v>10405866369.166492</v>
      </c>
    </row>
    <row r="5" spans="1:10" ht="15.75" x14ac:dyDescent="0.2">
      <c r="A5" s="39" t="s">
        <v>442</v>
      </c>
      <c r="B5" s="65">
        <v>6000515525.3051386</v>
      </c>
      <c r="C5" s="65">
        <v>4129278329.0972309</v>
      </c>
      <c r="D5" s="65">
        <v>3589369246.7032018</v>
      </c>
      <c r="E5" s="65">
        <v>1023253090.8565608</v>
      </c>
      <c r="F5" s="65">
        <v>1489965145.3051953</v>
      </c>
      <c r="G5" s="65">
        <v>478316792.28834653</v>
      </c>
      <c r="H5" s="65">
        <v>337275581.33236462</v>
      </c>
      <c r="I5" s="65">
        <v>267235213.0515216</v>
      </c>
      <c r="J5" s="66">
        <v>17316558633.026596</v>
      </c>
    </row>
    <row r="6" spans="1:10" ht="15.75" x14ac:dyDescent="0.2">
      <c r="A6" s="39" t="s">
        <v>443</v>
      </c>
      <c r="B6" s="65">
        <v>7737461708.4181271</v>
      </c>
      <c r="C6" s="65">
        <v>5455914675.4614477</v>
      </c>
      <c r="D6" s="65">
        <v>4986452917.2795553</v>
      </c>
      <c r="E6" s="65">
        <v>1932087978.8881159</v>
      </c>
      <c r="F6" s="65">
        <v>1997373274.1505096</v>
      </c>
      <c r="G6" s="65">
        <v>632722311.14821732</v>
      </c>
      <c r="H6" s="65">
        <v>415527615.35737425</v>
      </c>
      <c r="I6" s="65">
        <v>377166554.79842436</v>
      </c>
      <c r="J6" s="66">
        <v>23535503570.198784</v>
      </c>
    </row>
    <row r="7" spans="1:10" ht="15.75" x14ac:dyDescent="0.2">
      <c r="A7" s="39" t="s">
        <v>444</v>
      </c>
      <c r="B7" s="65">
        <v>8956025136.8245449</v>
      </c>
      <c r="C7" s="65">
        <v>6799881797.7763748</v>
      </c>
      <c r="D7" s="65">
        <v>6100293012.7818851</v>
      </c>
      <c r="E7" s="65">
        <v>2349824725.8679962</v>
      </c>
      <c r="F7" s="65">
        <v>2412352037.4494596</v>
      </c>
      <c r="G7" s="65">
        <v>757741603.59379387</v>
      </c>
      <c r="H7" s="65">
        <v>472698077.03426826</v>
      </c>
      <c r="I7" s="65">
        <v>422123108.98575002</v>
      </c>
      <c r="J7" s="66">
        <v>28402465363.687416</v>
      </c>
    </row>
    <row r="8" spans="1:10" ht="15.75" x14ac:dyDescent="0.2">
      <c r="A8" s="43" t="s">
        <v>445</v>
      </c>
      <c r="B8" s="74">
        <v>7527668841.9785938</v>
      </c>
      <c r="C8" s="74">
        <v>5817848949.1185904</v>
      </c>
      <c r="D8" s="74">
        <v>5171991108.4703226</v>
      </c>
      <c r="E8" s="74">
        <v>1999718396.0396593</v>
      </c>
      <c r="F8" s="74">
        <v>2031093165.9736826</v>
      </c>
      <c r="G8" s="74">
        <v>599266617.65896642</v>
      </c>
      <c r="H8" s="74">
        <v>368396082.21829671</v>
      </c>
      <c r="I8" s="74">
        <v>361745026.61504537</v>
      </c>
      <c r="J8" s="75">
        <v>23923977228.336342</v>
      </c>
    </row>
    <row r="9" spans="1:10" x14ac:dyDescent="0.2">
      <c r="A9" s="120" t="s">
        <v>446</v>
      </c>
      <c r="B9" s="121">
        <v>0.44243027831042858</v>
      </c>
      <c r="C9" s="121">
        <v>1.4750765691123293</v>
      </c>
      <c r="D9" s="121">
        <v>2.0218690138657536</v>
      </c>
      <c r="E9" s="121">
        <v>1.3521181761550531</v>
      </c>
      <c r="F9" s="121">
        <v>2.5857184239857536</v>
      </c>
      <c r="G9" s="121">
        <v>0.92820299537659623</v>
      </c>
      <c r="H9" s="121">
        <v>0.25145079305259621</v>
      </c>
      <c r="I9" s="121">
        <v>1.0562762001232735</v>
      </c>
      <c r="J9" s="122">
        <v>0.91161277211712122</v>
      </c>
    </row>
    <row r="10" spans="1:10" x14ac:dyDescent="0.2">
      <c r="A10" s="120" t="s">
        <v>447</v>
      </c>
      <c r="B10" s="121">
        <v>0.33802891711150251</v>
      </c>
      <c r="C10" s="121">
        <v>0.74323979425401121</v>
      </c>
      <c r="D10" s="121">
        <v>1.169869276300378</v>
      </c>
      <c r="E10" s="121">
        <v>1.5997990754428733</v>
      </c>
      <c r="F10" s="121">
        <v>0.87818782055737832</v>
      </c>
      <c r="G10" s="121">
        <v>0.61012352332638708</v>
      </c>
      <c r="H10" s="121">
        <v>0.22310442579150802</v>
      </c>
      <c r="I10" s="121">
        <v>0.93947550229490262</v>
      </c>
      <c r="J10" s="122">
        <v>0.66411503076159994</v>
      </c>
    </row>
    <row r="11" spans="1:10" x14ac:dyDescent="0.2">
      <c r="A11" s="120" t="s">
        <v>448</v>
      </c>
      <c r="B11" s="121">
        <v>0.28946615933047881</v>
      </c>
      <c r="C11" s="121">
        <v>0.32127559361062841</v>
      </c>
      <c r="D11" s="121">
        <v>0.38922818315768448</v>
      </c>
      <c r="E11" s="121">
        <v>0.88818191330433538</v>
      </c>
      <c r="F11" s="121">
        <v>0.34055033464650597</v>
      </c>
      <c r="G11" s="121">
        <v>0.32281015709519467</v>
      </c>
      <c r="H11" s="121">
        <v>0.23201215372866568</v>
      </c>
      <c r="I11" s="121">
        <v>0.4113654802135247</v>
      </c>
      <c r="J11" s="122">
        <v>0.35913284324930772</v>
      </c>
    </row>
    <row r="12" spans="1:10" x14ac:dyDescent="0.2">
      <c r="A12" s="120" t="s">
        <v>449</v>
      </c>
      <c r="B12" s="121">
        <v>0.15748878305667824</v>
      </c>
      <c r="C12" s="121">
        <v>0.24633213718674174</v>
      </c>
      <c r="D12" s="121">
        <v>0.2233732302259468</v>
      </c>
      <c r="E12" s="121">
        <v>0.21621000262124745</v>
      </c>
      <c r="F12" s="121">
        <v>0.20776224888432138</v>
      </c>
      <c r="G12" s="121">
        <v>0.19758951161165927</v>
      </c>
      <c r="H12" s="121">
        <v>0.13758522794622108</v>
      </c>
      <c r="I12" s="121">
        <v>0.11919549497529691</v>
      </c>
      <c r="J12" s="122">
        <v>0.20679233732866864</v>
      </c>
    </row>
    <row r="13" spans="1:10" s="203" customFormat="1" x14ac:dyDescent="0.2">
      <c r="A13" s="203" t="s">
        <v>242</v>
      </c>
    </row>
  </sheetData>
  <mergeCells count="2">
    <mergeCell ref="A1:J1"/>
    <mergeCell ref="A13:XFD13"/>
  </mergeCells>
  <hyperlinks>
    <hyperlink ref="A13" location="TableOfContents!A1" display="Back to Table of Contents" xr:uid="{8C3E54A0-1C37-4EC7-95EF-63ADA9E0CF0B}"/>
  </hyperlinks>
  <pageMargins left="0.7" right="0.7" top="0.75" bottom="0.75" header="0.3" footer="0.3"/>
  <pageSetup paperSize="9"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T_h035</f>
        <v>Table N.35 Total annualised committed supports by gender as at 31 March 2023 ($m)</v>
      </c>
      <c r="B1" s="201"/>
      <c r="C1" s="201"/>
      <c r="D1" s="201"/>
      <c r="E1" s="201"/>
      <c r="F1" s="201"/>
      <c r="G1" s="201"/>
      <c r="H1" s="201"/>
      <c r="I1" s="201"/>
      <c r="J1" s="201"/>
    </row>
    <row r="2" spans="1:10" ht="16.5" thickBot="1" x14ac:dyDescent="0.25">
      <c r="A2" s="118" t="s">
        <v>45</v>
      </c>
      <c r="B2" s="24" t="s">
        <v>35</v>
      </c>
      <c r="C2" s="24" t="s">
        <v>36</v>
      </c>
      <c r="D2" s="24" t="s">
        <v>37</v>
      </c>
      <c r="E2" s="24" t="s">
        <v>38</v>
      </c>
      <c r="F2" s="24" t="s">
        <v>39</v>
      </c>
      <c r="G2" s="24" t="s">
        <v>40</v>
      </c>
      <c r="H2" s="24" t="s">
        <v>41</v>
      </c>
      <c r="I2" s="24" t="s">
        <v>42</v>
      </c>
      <c r="J2" s="15" t="s">
        <v>43</v>
      </c>
    </row>
    <row r="3" spans="1:10" ht="15.75" x14ac:dyDescent="0.2">
      <c r="A3" s="88" t="s">
        <v>381</v>
      </c>
      <c r="B3" s="65">
        <v>7962882427.3065739</v>
      </c>
      <c r="C3" s="65">
        <v>6366993580.0109262</v>
      </c>
      <c r="D3" s="65">
        <v>5437685297.8691273</v>
      </c>
      <c r="E3" s="65">
        <v>2347592244.9724402</v>
      </c>
      <c r="F3" s="65">
        <v>2116482454.3929338</v>
      </c>
      <c r="G3" s="65">
        <v>634635202.01100385</v>
      </c>
      <c r="H3" s="65">
        <v>383975887.05564457</v>
      </c>
      <c r="I3" s="65">
        <v>406100649.16405296</v>
      </c>
      <c r="J3" s="66">
        <v>25659459646.380718</v>
      </c>
    </row>
    <row r="4" spans="1:10" ht="15.75" x14ac:dyDescent="0.2">
      <c r="A4" s="89" t="s">
        <v>382</v>
      </c>
      <c r="B4" s="65">
        <v>5362767057.0276165</v>
      </c>
      <c r="C4" s="65">
        <v>4572853466.737606</v>
      </c>
      <c r="D4" s="65">
        <v>3960619450.0748849</v>
      </c>
      <c r="E4" s="65">
        <v>1623132432.1780243</v>
      </c>
      <c r="F4" s="65">
        <v>1470522197.5747817</v>
      </c>
      <c r="G4" s="65">
        <v>457764170.53511643</v>
      </c>
      <c r="H4" s="65">
        <v>288830695.42157584</v>
      </c>
      <c r="I4" s="65">
        <v>240217084.74779582</v>
      </c>
      <c r="J4" s="66">
        <v>17979295094.242458</v>
      </c>
    </row>
    <row r="5" spans="1:10" ht="16.5" thickBot="1" x14ac:dyDescent="0.25">
      <c r="A5" s="91" t="s">
        <v>383</v>
      </c>
      <c r="B5" s="65">
        <v>102180556.60502201</v>
      </c>
      <c r="C5" s="65">
        <v>105299774.61881243</v>
      </c>
      <c r="D5" s="65">
        <v>66007932.062946603</v>
      </c>
      <c r="E5" s="65">
        <v>29392968.408738751</v>
      </c>
      <c r="F5" s="65">
        <v>87658211.636129603</v>
      </c>
      <c r="G5" s="65">
        <v>24276406.832459822</v>
      </c>
      <c r="H5" s="65">
        <v>6288000.9958176101</v>
      </c>
      <c r="I5" s="65">
        <v>1763681.5171027866</v>
      </c>
      <c r="J5" s="66">
        <v>422919119.29291534</v>
      </c>
    </row>
    <row r="6" spans="1:10" ht="15.75" x14ac:dyDescent="0.2">
      <c r="A6" s="77" t="s">
        <v>380</v>
      </c>
      <c r="B6" s="78">
        <v>13427830040.939213</v>
      </c>
      <c r="C6" s="78">
        <v>11045146821.367344</v>
      </c>
      <c r="D6" s="78">
        <v>9464312680.006958</v>
      </c>
      <c r="E6" s="78">
        <v>4000117645.5592031</v>
      </c>
      <c r="F6" s="78">
        <v>3674662863.6038446</v>
      </c>
      <c r="G6" s="78">
        <v>1116675779.3785801</v>
      </c>
      <c r="H6" s="78">
        <v>679094583.47303808</v>
      </c>
      <c r="I6" s="78">
        <v>648081415.42895162</v>
      </c>
      <c r="J6" s="79">
        <v>44061673859.916092</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A110D1DC-50C4-403B-8298-2F7AFB6AFF2E}"/>
  </hyperlinks>
  <pageMargins left="0.7" right="0.7" top="0.75" bottom="0.75" header="0.3" footer="0.3"/>
  <pageSetup paperSize="9"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T_h036</f>
        <v>Table N.36 Average annualised committed supports by gender as at 31 March 2023 ($)</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15" t="s">
        <v>43</v>
      </c>
    </row>
    <row r="3" spans="1:10" ht="15.75" x14ac:dyDescent="0.2">
      <c r="A3" s="88" t="s">
        <v>381</v>
      </c>
      <c r="B3" s="81">
        <v>71600</v>
      </c>
      <c r="C3" s="81">
        <v>66800</v>
      </c>
      <c r="D3" s="81">
        <v>70900</v>
      </c>
      <c r="E3" s="81">
        <v>75000</v>
      </c>
      <c r="F3" s="81">
        <v>66800</v>
      </c>
      <c r="G3" s="81">
        <v>81700</v>
      </c>
      <c r="H3" s="81">
        <v>63800</v>
      </c>
      <c r="I3" s="81">
        <v>112600</v>
      </c>
      <c r="J3" s="82">
        <v>70600</v>
      </c>
    </row>
    <row r="4" spans="1:10" ht="15.75" x14ac:dyDescent="0.2">
      <c r="A4" s="89" t="s">
        <v>382</v>
      </c>
      <c r="B4" s="81">
        <v>83800</v>
      </c>
      <c r="C4" s="81">
        <v>75100</v>
      </c>
      <c r="D4" s="81">
        <v>83100</v>
      </c>
      <c r="E4" s="81">
        <v>84500</v>
      </c>
      <c r="F4" s="81">
        <v>79400</v>
      </c>
      <c r="G4" s="81">
        <v>92300</v>
      </c>
      <c r="H4" s="81">
        <v>74100</v>
      </c>
      <c r="I4" s="81">
        <v>127600</v>
      </c>
      <c r="J4" s="82">
        <v>81300</v>
      </c>
    </row>
    <row r="5" spans="1:10" ht="16.5" thickBot="1" x14ac:dyDescent="0.25">
      <c r="A5" s="91" t="s">
        <v>383</v>
      </c>
      <c r="B5" s="81">
        <v>50500</v>
      </c>
      <c r="C5" s="81">
        <v>46700</v>
      </c>
      <c r="D5" s="81">
        <v>53600</v>
      </c>
      <c r="E5" s="81">
        <v>58200</v>
      </c>
      <c r="F5" s="81">
        <v>98800</v>
      </c>
      <c r="G5" s="81">
        <v>75900</v>
      </c>
      <c r="H5" s="81">
        <v>44300</v>
      </c>
      <c r="I5" s="81">
        <v>55100</v>
      </c>
      <c r="J5" s="82">
        <v>57200</v>
      </c>
    </row>
    <row r="6" spans="1:10" ht="15.75" x14ac:dyDescent="0.2">
      <c r="A6" s="77" t="s">
        <v>380</v>
      </c>
      <c r="B6" s="86">
        <v>75700</v>
      </c>
      <c r="C6" s="86">
        <v>69700</v>
      </c>
      <c r="D6" s="86">
        <v>75400</v>
      </c>
      <c r="E6" s="86">
        <v>78400</v>
      </c>
      <c r="F6" s="86">
        <v>72000</v>
      </c>
      <c r="G6" s="86">
        <v>85600</v>
      </c>
      <c r="H6" s="86">
        <v>67500</v>
      </c>
      <c r="I6" s="86">
        <v>117400</v>
      </c>
      <c r="J6" s="87">
        <v>74400</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D0FC1071-3F61-4EAF-A7B8-AE99921C0EB2}"/>
  </hyperlinks>
  <pageMargins left="0.7" right="0.7" top="0.75" bottom="0.75" header="0.3" footer="0.3"/>
  <pageSetup paperSize="9" orientation="portrait" horizontalDpi="1200" verticalDpi="120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T_h037</f>
        <v>Table N.37 Total annualised committed supports by age group as at 31 March 2023 ($m)</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15" t="s">
        <v>43</v>
      </c>
    </row>
    <row r="3" spans="1:10" ht="15.75" x14ac:dyDescent="0.2">
      <c r="A3" s="88" t="s">
        <v>371</v>
      </c>
      <c r="B3" s="65">
        <v>708749449.25555921</v>
      </c>
      <c r="C3" s="65">
        <v>703958930.59494138</v>
      </c>
      <c r="D3" s="65">
        <v>505197251.48934788</v>
      </c>
      <c r="E3" s="65">
        <v>204434226.01121131</v>
      </c>
      <c r="F3" s="65">
        <v>184227150.80376667</v>
      </c>
      <c r="G3" s="65">
        <v>39994268.763160087</v>
      </c>
      <c r="H3" s="65">
        <v>31791277.296266913</v>
      </c>
      <c r="I3" s="65">
        <v>29084756.76509852</v>
      </c>
      <c r="J3" s="66">
        <v>2407498499.7861061</v>
      </c>
    </row>
    <row r="4" spans="1:10" ht="15.75" x14ac:dyDescent="0.2">
      <c r="A4" s="89" t="s">
        <v>372</v>
      </c>
      <c r="B4" s="65">
        <v>1083110611.6533918</v>
      </c>
      <c r="C4" s="65">
        <v>1151791936.1641512</v>
      </c>
      <c r="D4" s="65">
        <v>839811880.82535374</v>
      </c>
      <c r="E4" s="65">
        <v>366747512.32250005</v>
      </c>
      <c r="F4" s="65">
        <v>354440493.28903872</v>
      </c>
      <c r="G4" s="65">
        <v>92372204.672522694</v>
      </c>
      <c r="H4" s="65">
        <v>58764670.53615281</v>
      </c>
      <c r="I4" s="65">
        <v>44337111.203393444</v>
      </c>
      <c r="J4" s="66">
        <v>3991989371.5485511</v>
      </c>
    </row>
    <row r="5" spans="1:10" ht="15.75" x14ac:dyDescent="0.2">
      <c r="A5" s="89" t="s">
        <v>373</v>
      </c>
      <c r="B5" s="65">
        <v>682784162.89037776</v>
      </c>
      <c r="C5" s="65">
        <v>625498847.44373727</v>
      </c>
      <c r="D5" s="65">
        <v>529566544.68831491</v>
      </c>
      <c r="E5" s="65">
        <v>225873783.8129862</v>
      </c>
      <c r="F5" s="65">
        <v>224193129.52767125</v>
      </c>
      <c r="G5" s="65">
        <v>65707277.797609225</v>
      </c>
      <c r="H5" s="65">
        <v>30627504.976923507</v>
      </c>
      <c r="I5" s="65">
        <v>31013893.299768388</v>
      </c>
      <c r="J5" s="66">
        <v>2415854186.7816586</v>
      </c>
    </row>
    <row r="6" spans="1:10" ht="15.75" x14ac:dyDescent="0.2">
      <c r="A6" s="89" t="s">
        <v>374</v>
      </c>
      <c r="B6" s="65">
        <v>1408104958.9552274</v>
      </c>
      <c r="C6" s="65">
        <v>1112861412.123379</v>
      </c>
      <c r="D6" s="65">
        <v>956141269.15910268</v>
      </c>
      <c r="E6" s="65">
        <v>418941142.90639168</v>
      </c>
      <c r="F6" s="65">
        <v>403578486.43865788</v>
      </c>
      <c r="G6" s="65">
        <v>130065070.008431</v>
      </c>
      <c r="H6" s="65">
        <v>67874096.357642621</v>
      </c>
      <c r="I6" s="65">
        <v>68327207.280847177</v>
      </c>
      <c r="J6" s="66">
        <v>4566678078.2436161</v>
      </c>
    </row>
    <row r="7" spans="1:10" ht="15.75" x14ac:dyDescent="0.2">
      <c r="A7" s="89" t="s">
        <v>375</v>
      </c>
      <c r="B7" s="65">
        <v>1836202067.7017462</v>
      </c>
      <c r="C7" s="65">
        <v>1429496120.0378373</v>
      </c>
      <c r="D7" s="65">
        <v>1327552100.2727041</v>
      </c>
      <c r="E7" s="65">
        <v>596928115.58686364</v>
      </c>
      <c r="F7" s="65">
        <v>476387552.24528825</v>
      </c>
      <c r="G7" s="65">
        <v>170192677.64488217</v>
      </c>
      <c r="H7" s="65">
        <v>88920343.196220815</v>
      </c>
      <c r="I7" s="65">
        <v>87723130.30813852</v>
      </c>
      <c r="J7" s="66">
        <v>6014357139.188859</v>
      </c>
    </row>
    <row r="8" spans="1:10" ht="15.75" x14ac:dyDescent="0.2">
      <c r="A8" s="89" t="s">
        <v>376</v>
      </c>
      <c r="B8" s="65">
        <v>1651686856.4259055</v>
      </c>
      <c r="C8" s="65">
        <v>1414341531.4788539</v>
      </c>
      <c r="D8" s="65">
        <v>1269354440.6341019</v>
      </c>
      <c r="E8" s="65">
        <v>530300213.67382473</v>
      </c>
      <c r="F8" s="65">
        <v>462186593.0982151</v>
      </c>
      <c r="G8" s="65">
        <v>139950323.90981045</v>
      </c>
      <c r="H8" s="65">
        <v>99387543.466474861</v>
      </c>
      <c r="I8" s="65">
        <v>106355632.40913594</v>
      </c>
      <c r="J8" s="66">
        <v>5673851026.3604927</v>
      </c>
    </row>
    <row r="9" spans="1:10" ht="15.75" x14ac:dyDescent="0.2">
      <c r="A9" s="89" t="s">
        <v>377</v>
      </c>
      <c r="B9" s="65">
        <v>2140445396.5004747</v>
      </c>
      <c r="C9" s="65">
        <v>1705769338.622112</v>
      </c>
      <c r="D9" s="65">
        <v>1495388543.0781226</v>
      </c>
      <c r="E9" s="65">
        <v>598094256.64661705</v>
      </c>
      <c r="F9" s="65">
        <v>562130154.50981653</v>
      </c>
      <c r="G9" s="65">
        <v>174112107.65602031</v>
      </c>
      <c r="H9" s="65">
        <v>108032976.57391183</v>
      </c>
      <c r="I9" s="65">
        <v>116333404.44482434</v>
      </c>
      <c r="J9" s="66">
        <v>6900376937.7662754</v>
      </c>
    </row>
    <row r="10" spans="1:10" ht="15.75" x14ac:dyDescent="0.2">
      <c r="A10" s="89" t="s">
        <v>378</v>
      </c>
      <c r="B10" s="65">
        <v>2708492369.9220476</v>
      </c>
      <c r="C10" s="65">
        <v>2097710470.5130725</v>
      </c>
      <c r="D10" s="65">
        <v>1850573542.9930351</v>
      </c>
      <c r="E10" s="65">
        <v>774966517.86681163</v>
      </c>
      <c r="F10" s="65">
        <v>718305612.73258758</v>
      </c>
      <c r="G10" s="65">
        <v>225057028.1286858</v>
      </c>
      <c r="H10" s="65">
        <v>125793287.64232534</v>
      </c>
      <c r="I10" s="65">
        <v>121960749.00135343</v>
      </c>
      <c r="J10" s="66">
        <v>8624718088.629364</v>
      </c>
    </row>
    <row r="11" spans="1:10" ht="16.5" thickBot="1" x14ac:dyDescent="0.25">
      <c r="A11" s="91" t="s">
        <v>379</v>
      </c>
      <c r="B11" s="65">
        <v>1208254167.6344819</v>
      </c>
      <c r="C11" s="65">
        <v>803718234.3892591</v>
      </c>
      <c r="D11" s="65">
        <v>690727106.86687648</v>
      </c>
      <c r="E11" s="65">
        <v>283831876.73199719</v>
      </c>
      <c r="F11" s="65">
        <v>289213690.95880306</v>
      </c>
      <c r="G11" s="65">
        <v>79224820.797458351</v>
      </c>
      <c r="H11" s="65">
        <v>67902883.427119359</v>
      </c>
      <c r="I11" s="65">
        <v>42945530.716391966</v>
      </c>
      <c r="J11" s="66">
        <v>3466350531.6111612</v>
      </c>
    </row>
    <row r="12" spans="1:10" ht="15.75" x14ac:dyDescent="0.2">
      <c r="A12" s="77" t="s">
        <v>380</v>
      </c>
      <c r="B12" s="78">
        <v>13427830040.939211</v>
      </c>
      <c r="C12" s="78">
        <v>11045146821.367344</v>
      </c>
      <c r="D12" s="78">
        <v>9464312680.006958</v>
      </c>
      <c r="E12" s="78">
        <v>4000117645.5592031</v>
      </c>
      <c r="F12" s="78">
        <v>3674662863.6038456</v>
      </c>
      <c r="G12" s="78">
        <v>1116675779.3785801</v>
      </c>
      <c r="H12" s="78">
        <v>679094583.47303808</v>
      </c>
      <c r="I12" s="78">
        <v>648081415.42895162</v>
      </c>
      <c r="J12" s="79">
        <v>44061673859.916084</v>
      </c>
    </row>
    <row r="13" spans="1:10" s="203" customFormat="1" x14ac:dyDescent="0.2">
      <c r="A13" s="203" t="s">
        <v>242</v>
      </c>
    </row>
  </sheetData>
  <mergeCells count="2">
    <mergeCell ref="A1:J1"/>
    <mergeCell ref="A13:XFD13"/>
  </mergeCells>
  <hyperlinks>
    <hyperlink ref="A13" location="TableOfContents!A1" display="Back to Table of Contents" xr:uid="{5D5C6BAF-0D18-4B77-9276-F98EDA64D7A4}"/>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sqref="A1:J1"/>
    </sheetView>
  </sheetViews>
  <sheetFormatPr defaultColWidth="0" defaultRowHeight="15" zeroHeight="1" x14ac:dyDescent="0.2"/>
  <cols>
    <col min="1" max="1" width="13.42578125" style="7" bestFit="1" customWidth="1"/>
    <col min="2" max="9" width="10" style="7" customWidth="1"/>
    <col min="10" max="10" width="10.28515625" style="7" bestFit="1" customWidth="1"/>
    <col min="11" max="16384" width="9.140625" style="7" hidden="1"/>
  </cols>
  <sheetData>
    <row r="1" spans="1:10" x14ac:dyDescent="0.2">
      <c r="A1" s="201" t="str">
        <f>T_h002</f>
        <v>Table N.2 Number of active participant plans by age group at 31 March 2023</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35" t="s">
        <v>371</v>
      </c>
      <c r="B3" s="124">
        <v>29436</v>
      </c>
      <c r="C3" s="124">
        <v>27968</v>
      </c>
      <c r="D3" s="124">
        <v>21024</v>
      </c>
      <c r="E3" s="124">
        <v>6178</v>
      </c>
      <c r="F3" s="124">
        <v>7140</v>
      </c>
      <c r="G3" s="124">
        <v>1697</v>
      </c>
      <c r="H3" s="124">
        <v>1300</v>
      </c>
      <c r="I3" s="124">
        <v>1028</v>
      </c>
      <c r="J3" s="125">
        <v>95773</v>
      </c>
    </row>
    <row r="4" spans="1:10" ht="15.75" x14ac:dyDescent="0.2">
      <c r="A4" s="39" t="s">
        <v>372</v>
      </c>
      <c r="B4" s="124">
        <v>45315</v>
      </c>
      <c r="C4" s="124">
        <v>41897</v>
      </c>
      <c r="D4" s="124">
        <v>34091</v>
      </c>
      <c r="E4" s="124">
        <v>12772</v>
      </c>
      <c r="F4" s="124">
        <v>14486</v>
      </c>
      <c r="G4" s="124">
        <v>3014</v>
      </c>
      <c r="H4" s="124">
        <v>2638</v>
      </c>
      <c r="I4" s="124">
        <v>1421</v>
      </c>
      <c r="J4" s="125">
        <v>155651</v>
      </c>
    </row>
    <row r="5" spans="1:10" ht="15.75" x14ac:dyDescent="0.2">
      <c r="A5" s="39" t="s">
        <v>373</v>
      </c>
      <c r="B5" s="124">
        <v>14317</v>
      </c>
      <c r="C5" s="124">
        <v>12176</v>
      </c>
      <c r="D5" s="124">
        <v>11237</v>
      </c>
      <c r="E5" s="124">
        <v>4930</v>
      </c>
      <c r="F5" s="124">
        <v>5274</v>
      </c>
      <c r="G5" s="124">
        <v>1179</v>
      </c>
      <c r="H5" s="124">
        <v>869</v>
      </c>
      <c r="I5" s="124">
        <v>420</v>
      </c>
      <c r="J5" s="125">
        <v>50409</v>
      </c>
    </row>
    <row r="6" spans="1:10" ht="15.75" x14ac:dyDescent="0.2">
      <c r="A6" s="39" t="s">
        <v>374</v>
      </c>
      <c r="B6" s="124">
        <v>15250</v>
      </c>
      <c r="C6" s="124">
        <v>11542</v>
      </c>
      <c r="D6" s="124">
        <v>9691</v>
      </c>
      <c r="E6" s="124">
        <v>4899</v>
      </c>
      <c r="F6" s="124">
        <v>4351</v>
      </c>
      <c r="G6" s="124">
        <v>1357</v>
      </c>
      <c r="H6" s="124">
        <v>966</v>
      </c>
      <c r="I6" s="124">
        <v>381</v>
      </c>
      <c r="J6" s="125">
        <v>48444</v>
      </c>
    </row>
    <row r="7" spans="1:10" ht="15.75" x14ac:dyDescent="0.2">
      <c r="A7" s="39" t="s">
        <v>375</v>
      </c>
      <c r="B7" s="124">
        <v>15730</v>
      </c>
      <c r="C7" s="124">
        <v>13404</v>
      </c>
      <c r="D7" s="124">
        <v>10433</v>
      </c>
      <c r="E7" s="124">
        <v>5189</v>
      </c>
      <c r="F7" s="124">
        <v>3930</v>
      </c>
      <c r="G7" s="124">
        <v>1438</v>
      </c>
      <c r="H7" s="124">
        <v>916</v>
      </c>
      <c r="I7" s="124">
        <v>449</v>
      </c>
      <c r="J7" s="125">
        <v>51495</v>
      </c>
    </row>
    <row r="8" spans="1:10" ht="15.75" x14ac:dyDescent="0.2">
      <c r="A8" s="39" t="s">
        <v>376</v>
      </c>
      <c r="B8" s="124">
        <v>13244</v>
      </c>
      <c r="C8" s="124">
        <v>12861</v>
      </c>
      <c r="D8" s="124">
        <v>9481</v>
      </c>
      <c r="E8" s="124">
        <v>4306</v>
      </c>
      <c r="F8" s="124">
        <v>3764</v>
      </c>
      <c r="G8" s="124">
        <v>1036</v>
      </c>
      <c r="H8" s="124">
        <v>824</v>
      </c>
      <c r="I8" s="124">
        <v>550</v>
      </c>
      <c r="J8" s="125">
        <v>46070</v>
      </c>
    </row>
    <row r="9" spans="1:10" ht="15.75" x14ac:dyDescent="0.2">
      <c r="A9" s="39" t="s">
        <v>377</v>
      </c>
      <c r="B9" s="124">
        <v>15892</v>
      </c>
      <c r="C9" s="124">
        <v>15052</v>
      </c>
      <c r="D9" s="124">
        <v>11160</v>
      </c>
      <c r="E9" s="124">
        <v>4752</v>
      </c>
      <c r="F9" s="124">
        <v>4392</v>
      </c>
      <c r="G9" s="124">
        <v>1276</v>
      </c>
      <c r="H9" s="124">
        <v>945</v>
      </c>
      <c r="I9" s="124">
        <v>564</v>
      </c>
      <c r="J9" s="125">
        <v>54034</v>
      </c>
    </row>
    <row r="10" spans="1:10" ht="15.75" x14ac:dyDescent="0.2">
      <c r="A10" s="39" t="s">
        <v>378</v>
      </c>
      <c r="B10" s="124">
        <v>19390</v>
      </c>
      <c r="C10" s="124">
        <v>16975</v>
      </c>
      <c r="D10" s="124">
        <v>13337</v>
      </c>
      <c r="E10" s="124">
        <v>5766</v>
      </c>
      <c r="F10" s="124">
        <v>5473</v>
      </c>
      <c r="G10" s="124">
        <v>1509</v>
      </c>
      <c r="H10" s="124">
        <v>989</v>
      </c>
      <c r="I10" s="124">
        <v>540</v>
      </c>
      <c r="J10" s="125">
        <v>63988</v>
      </c>
    </row>
    <row r="11" spans="1:10" ht="16.5" thickBot="1" x14ac:dyDescent="0.25">
      <c r="A11" s="147" t="s">
        <v>379</v>
      </c>
      <c r="B11" s="124">
        <v>8703</v>
      </c>
      <c r="C11" s="124">
        <v>6605</v>
      </c>
      <c r="D11" s="124">
        <v>5095</v>
      </c>
      <c r="E11" s="124">
        <v>2202</v>
      </c>
      <c r="F11" s="124">
        <v>2262</v>
      </c>
      <c r="G11" s="124">
        <v>543</v>
      </c>
      <c r="H11" s="124">
        <v>613</v>
      </c>
      <c r="I11" s="124">
        <v>169</v>
      </c>
      <c r="J11" s="125">
        <v>26195</v>
      </c>
    </row>
    <row r="12" spans="1:10" ht="15.75" x14ac:dyDescent="0.2">
      <c r="A12" s="148" t="s">
        <v>380</v>
      </c>
      <c r="B12" s="126">
        <v>177277</v>
      </c>
      <c r="C12" s="126">
        <v>158480</v>
      </c>
      <c r="D12" s="126">
        <v>125549</v>
      </c>
      <c r="E12" s="126">
        <v>50994</v>
      </c>
      <c r="F12" s="126">
        <v>51072</v>
      </c>
      <c r="G12" s="126">
        <v>13049</v>
      </c>
      <c r="H12" s="126">
        <v>10060</v>
      </c>
      <c r="I12" s="126">
        <v>5522</v>
      </c>
      <c r="J12" s="23">
        <v>592059</v>
      </c>
    </row>
    <row r="13" spans="1:10" s="203" customFormat="1" x14ac:dyDescent="0.2">
      <c r="A13" s="203" t="s">
        <v>242</v>
      </c>
    </row>
  </sheetData>
  <mergeCells count="2">
    <mergeCell ref="A1:J1"/>
    <mergeCell ref="A13:XFD13"/>
  </mergeCells>
  <hyperlinks>
    <hyperlink ref="A13" location="TableOfContents!A1" display="Back to Table of Contents" xr:uid="{7A9AD5E8-68BE-4607-A51B-AFCA1ADAAB28}"/>
  </hyperlinks>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T_h038</f>
        <v>Table N.38 Average annualised committed supports by age group as at 31 March 2023 ($)</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15" t="s">
        <v>43</v>
      </c>
    </row>
    <row r="3" spans="1:10" ht="15.75" x14ac:dyDescent="0.2">
      <c r="A3" s="88" t="s">
        <v>371</v>
      </c>
      <c r="B3" s="81">
        <v>24100</v>
      </c>
      <c r="C3" s="81">
        <v>25200</v>
      </c>
      <c r="D3" s="81">
        <v>24000</v>
      </c>
      <c r="E3" s="81">
        <v>33100</v>
      </c>
      <c r="F3" s="81">
        <v>25800</v>
      </c>
      <c r="G3" s="81">
        <v>23600</v>
      </c>
      <c r="H3" s="81">
        <v>24500</v>
      </c>
      <c r="I3" s="81">
        <v>28300</v>
      </c>
      <c r="J3" s="82">
        <v>25100</v>
      </c>
    </row>
    <row r="4" spans="1:10" ht="15.75" x14ac:dyDescent="0.2">
      <c r="A4" s="89" t="s">
        <v>372</v>
      </c>
      <c r="B4" s="81">
        <v>23900</v>
      </c>
      <c r="C4" s="81">
        <v>27500</v>
      </c>
      <c r="D4" s="81">
        <v>24600</v>
      </c>
      <c r="E4" s="81">
        <v>28700</v>
      </c>
      <c r="F4" s="81">
        <v>24500</v>
      </c>
      <c r="G4" s="81">
        <v>30600</v>
      </c>
      <c r="H4" s="81">
        <v>22300</v>
      </c>
      <c r="I4" s="81">
        <v>31200</v>
      </c>
      <c r="J4" s="82">
        <v>25600</v>
      </c>
    </row>
    <row r="5" spans="1:10" ht="15.75" x14ac:dyDescent="0.2">
      <c r="A5" s="89" t="s">
        <v>373</v>
      </c>
      <c r="B5" s="81">
        <v>47700</v>
      </c>
      <c r="C5" s="81">
        <v>51400</v>
      </c>
      <c r="D5" s="81">
        <v>47100</v>
      </c>
      <c r="E5" s="81">
        <v>45800</v>
      </c>
      <c r="F5" s="81">
        <v>42500</v>
      </c>
      <c r="G5" s="81">
        <v>55700</v>
      </c>
      <c r="H5" s="81">
        <v>35200</v>
      </c>
      <c r="I5" s="81">
        <v>73800</v>
      </c>
      <c r="J5" s="82">
        <v>47900</v>
      </c>
    </row>
    <row r="6" spans="1:10" ht="15.75" x14ac:dyDescent="0.2">
      <c r="A6" s="89" t="s">
        <v>374</v>
      </c>
      <c r="B6" s="81">
        <v>92300</v>
      </c>
      <c r="C6" s="81">
        <v>96400</v>
      </c>
      <c r="D6" s="81">
        <v>98700</v>
      </c>
      <c r="E6" s="81">
        <v>85500</v>
      </c>
      <c r="F6" s="81">
        <v>92800</v>
      </c>
      <c r="G6" s="81">
        <v>95800</v>
      </c>
      <c r="H6" s="81">
        <v>70300</v>
      </c>
      <c r="I6" s="81">
        <v>179300</v>
      </c>
      <c r="J6" s="82">
        <v>94300</v>
      </c>
    </row>
    <row r="7" spans="1:10" ht="15.75" x14ac:dyDescent="0.2">
      <c r="A7" s="89" t="s">
        <v>375</v>
      </c>
      <c r="B7" s="81">
        <v>116700</v>
      </c>
      <c r="C7" s="81">
        <v>106600</v>
      </c>
      <c r="D7" s="81">
        <v>127200</v>
      </c>
      <c r="E7" s="81">
        <v>115000</v>
      </c>
      <c r="F7" s="81">
        <v>121200</v>
      </c>
      <c r="G7" s="81">
        <v>118400</v>
      </c>
      <c r="H7" s="81">
        <v>97100</v>
      </c>
      <c r="I7" s="81">
        <v>195400</v>
      </c>
      <c r="J7" s="82">
        <v>116800</v>
      </c>
    </row>
    <row r="8" spans="1:10" ht="15.75" x14ac:dyDescent="0.2">
      <c r="A8" s="89" t="s">
        <v>376</v>
      </c>
      <c r="B8" s="81">
        <v>124700</v>
      </c>
      <c r="C8" s="81">
        <v>110000</v>
      </c>
      <c r="D8" s="81">
        <v>133900</v>
      </c>
      <c r="E8" s="81">
        <v>123200</v>
      </c>
      <c r="F8" s="81">
        <v>122800</v>
      </c>
      <c r="G8" s="81">
        <v>135100</v>
      </c>
      <c r="H8" s="81">
        <v>120600</v>
      </c>
      <c r="I8" s="81">
        <v>193400</v>
      </c>
      <c r="J8" s="82">
        <v>123200</v>
      </c>
    </row>
    <row r="9" spans="1:10" ht="15.75" x14ac:dyDescent="0.2">
      <c r="A9" s="89" t="s">
        <v>377</v>
      </c>
      <c r="B9" s="81">
        <v>134700</v>
      </c>
      <c r="C9" s="81">
        <v>113300</v>
      </c>
      <c r="D9" s="81">
        <v>134000</v>
      </c>
      <c r="E9" s="81">
        <v>125900</v>
      </c>
      <c r="F9" s="81">
        <v>128000</v>
      </c>
      <c r="G9" s="81">
        <v>136500</v>
      </c>
      <c r="H9" s="81">
        <v>114300</v>
      </c>
      <c r="I9" s="81">
        <v>206300</v>
      </c>
      <c r="J9" s="82">
        <v>127700</v>
      </c>
    </row>
    <row r="10" spans="1:10" ht="15.75" x14ac:dyDescent="0.2">
      <c r="A10" s="89" t="s">
        <v>378</v>
      </c>
      <c r="B10" s="81">
        <v>139700</v>
      </c>
      <c r="C10" s="81">
        <v>123600</v>
      </c>
      <c r="D10" s="81">
        <v>138800</v>
      </c>
      <c r="E10" s="81">
        <v>134400</v>
      </c>
      <c r="F10" s="81">
        <v>131200</v>
      </c>
      <c r="G10" s="81">
        <v>149100</v>
      </c>
      <c r="H10" s="81">
        <v>127200</v>
      </c>
      <c r="I10" s="81">
        <v>225900</v>
      </c>
      <c r="J10" s="82">
        <v>134800</v>
      </c>
    </row>
    <row r="11" spans="1:10" ht="16.5" thickBot="1" x14ac:dyDescent="0.25">
      <c r="A11" s="91" t="s">
        <v>379</v>
      </c>
      <c r="B11" s="81">
        <v>138800</v>
      </c>
      <c r="C11" s="81">
        <v>121700</v>
      </c>
      <c r="D11" s="81">
        <v>135600</v>
      </c>
      <c r="E11" s="81">
        <v>128900</v>
      </c>
      <c r="F11" s="81">
        <v>127900</v>
      </c>
      <c r="G11" s="81">
        <v>145900</v>
      </c>
      <c r="H11" s="81">
        <v>110800</v>
      </c>
      <c r="I11" s="81">
        <v>254100</v>
      </c>
      <c r="J11" s="82">
        <v>132300</v>
      </c>
    </row>
    <row r="12" spans="1:10" ht="15.75" x14ac:dyDescent="0.2">
      <c r="A12" s="77" t="s">
        <v>380</v>
      </c>
      <c r="B12" s="86">
        <v>75700</v>
      </c>
      <c r="C12" s="86">
        <v>69700</v>
      </c>
      <c r="D12" s="86">
        <v>75400</v>
      </c>
      <c r="E12" s="86">
        <v>78400</v>
      </c>
      <c r="F12" s="86">
        <v>72000</v>
      </c>
      <c r="G12" s="86">
        <v>85600</v>
      </c>
      <c r="H12" s="86">
        <v>67500</v>
      </c>
      <c r="I12" s="86">
        <v>117400</v>
      </c>
      <c r="J12" s="87">
        <v>74400</v>
      </c>
    </row>
    <row r="13" spans="1:10" s="203" customFormat="1" x14ac:dyDescent="0.2">
      <c r="A13" s="203" t="s">
        <v>242</v>
      </c>
    </row>
  </sheetData>
  <mergeCells count="2">
    <mergeCell ref="A1:J1"/>
    <mergeCell ref="A13:XFD13"/>
  </mergeCells>
  <hyperlinks>
    <hyperlink ref="A13" location="TableOfContents!A1" display="Back to Table of Contents" xr:uid="{AEE325EE-67F2-494C-B0FD-3DDC0014B581}"/>
  </hyperlinks>
  <pageMargins left="0.7" right="0.7" top="0.75" bottom="0.75" header="0.3" footer="0.3"/>
  <pageSetup paperSize="9"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T_h040</f>
        <v>Table N.40 Average annualised committed supports by primary disability group as at 31 March 2023 ($)</v>
      </c>
      <c r="B1" s="201"/>
      <c r="C1" s="201"/>
      <c r="D1" s="201"/>
      <c r="E1" s="201"/>
      <c r="F1" s="201"/>
      <c r="G1" s="201"/>
      <c r="H1" s="201"/>
      <c r="I1" s="201"/>
      <c r="J1" s="201"/>
    </row>
    <row r="2" spans="1:10" ht="16.5" thickBot="1" x14ac:dyDescent="0.25">
      <c r="A2" s="12" t="s">
        <v>44</v>
      </c>
      <c r="B2" s="14" t="s">
        <v>35</v>
      </c>
      <c r="C2" s="14" t="s">
        <v>36</v>
      </c>
      <c r="D2" s="14" t="s">
        <v>37</v>
      </c>
      <c r="E2" s="14" t="s">
        <v>38</v>
      </c>
      <c r="F2" s="14" t="s">
        <v>39</v>
      </c>
      <c r="G2" s="14" t="s">
        <v>40</v>
      </c>
      <c r="H2" s="14" t="s">
        <v>41</v>
      </c>
      <c r="I2" s="14" t="s">
        <v>42</v>
      </c>
      <c r="J2" s="25" t="s">
        <v>43</v>
      </c>
    </row>
    <row r="3" spans="1:10" ht="15.75" x14ac:dyDescent="0.2">
      <c r="A3" s="88" t="s">
        <v>394</v>
      </c>
      <c r="B3" s="81">
        <v>167500</v>
      </c>
      <c r="C3" s="81">
        <v>157100</v>
      </c>
      <c r="D3" s="81">
        <v>174900</v>
      </c>
      <c r="E3" s="81">
        <v>183500</v>
      </c>
      <c r="F3" s="81">
        <v>159100</v>
      </c>
      <c r="G3" s="81">
        <v>163200</v>
      </c>
      <c r="H3" s="81">
        <v>170300</v>
      </c>
      <c r="I3" s="81">
        <v>283100</v>
      </c>
      <c r="J3" s="82">
        <v>169000</v>
      </c>
    </row>
    <row r="4" spans="1:10" ht="15.75" x14ac:dyDescent="0.2">
      <c r="A4" s="89" t="s">
        <v>386</v>
      </c>
      <c r="B4" s="81">
        <v>41000</v>
      </c>
      <c r="C4" s="81">
        <v>43400</v>
      </c>
      <c r="D4" s="81">
        <v>40700</v>
      </c>
      <c r="E4" s="81">
        <v>42600</v>
      </c>
      <c r="F4" s="81">
        <v>40000</v>
      </c>
      <c r="G4" s="81">
        <v>53600</v>
      </c>
      <c r="H4" s="81">
        <v>38800</v>
      </c>
      <c r="I4" s="81">
        <v>54100</v>
      </c>
      <c r="J4" s="82">
        <v>41900</v>
      </c>
    </row>
    <row r="5" spans="1:10" ht="15.75" x14ac:dyDescent="0.2">
      <c r="A5" s="89" t="s">
        <v>393</v>
      </c>
      <c r="B5" s="81">
        <v>157300</v>
      </c>
      <c r="C5" s="81">
        <v>172700</v>
      </c>
      <c r="D5" s="81">
        <v>165400</v>
      </c>
      <c r="E5" s="81">
        <v>159000</v>
      </c>
      <c r="F5" s="81">
        <v>157400</v>
      </c>
      <c r="G5" s="81">
        <v>179900</v>
      </c>
      <c r="H5" s="81">
        <v>131800</v>
      </c>
      <c r="I5" s="81">
        <v>267900</v>
      </c>
      <c r="J5" s="82">
        <v>164200</v>
      </c>
    </row>
    <row r="6" spans="1:10" ht="15.75" x14ac:dyDescent="0.2">
      <c r="A6" s="89" t="s">
        <v>389</v>
      </c>
      <c r="B6" s="81">
        <v>19700</v>
      </c>
      <c r="C6" s="81">
        <v>21100</v>
      </c>
      <c r="D6" s="81">
        <v>19300</v>
      </c>
      <c r="E6" s="81">
        <v>24500</v>
      </c>
      <c r="F6" s="81">
        <v>21300</v>
      </c>
      <c r="G6" s="81">
        <v>19100</v>
      </c>
      <c r="H6" s="81">
        <v>18600</v>
      </c>
      <c r="I6" s="81">
        <v>23200</v>
      </c>
      <c r="J6" s="82">
        <v>20500</v>
      </c>
    </row>
    <row r="7" spans="1:10" ht="15.75" x14ac:dyDescent="0.2">
      <c r="A7" s="90" t="s">
        <v>395</v>
      </c>
      <c r="B7" s="81">
        <v>22300</v>
      </c>
      <c r="C7" s="81">
        <v>24800</v>
      </c>
      <c r="D7" s="81">
        <v>24200</v>
      </c>
      <c r="E7" s="81">
        <v>28600</v>
      </c>
      <c r="F7" s="81">
        <v>23300</v>
      </c>
      <c r="G7" s="81">
        <v>24600</v>
      </c>
      <c r="H7" s="81">
        <v>21800</v>
      </c>
      <c r="I7" s="81">
        <v>30000</v>
      </c>
      <c r="J7" s="82">
        <v>23900</v>
      </c>
    </row>
    <row r="8" spans="1:10" ht="15.75" x14ac:dyDescent="0.2">
      <c r="A8" s="89" t="s">
        <v>390</v>
      </c>
      <c r="B8" s="81">
        <v>14500</v>
      </c>
      <c r="C8" s="81">
        <v>16500</v>
      </c>
      <c r="D8" s="81">
        <v>16200</v>
      </c>
      <c r="E8" s="81">
        <v>17400</v>
      </c>
      <c r="F8" s="81">
        <v>15500</v>
      </c>
      <c r="G8" s="81">
        <v>18700</v>
      </c>
      <c r="H8" s="81">
        <v>11400</v>
      </c>
      <c r="I8" s="81">
        <v>28400</v>
      </c>
      <c r="J8" s="82">
        <v>15900</v>
      </c>
    </row>
    <row r="9" spans="1:10" ht="15.75" x14ac:dyDescent="0.2">
      <c r="A9" s="89" t="s">
        <v>387</v>
      </c>
      <c r="B9" s="81">
        <v>115800</v>
      </c>
      <c r="C9" s="81">
        <v>112000</v>
      </c>
      <c r="D9" s="81">
        <v>119600</v>
      </c>
      <c r="E9" s="81">
        <v>117900</v>
      </c>
      <c r="F9" s="81">
        <v>118400</v>
      </c>
      <c r="G9" s="81">
        <v>113400</v>
      </c>
      <c r="H9" s="81">
        <v>109900</v>
      </c>
      <c r="I9" s="81">
        <v>137300</v>
      </c>
      <c r="J9" s="82">
        <v>116000</v>
      </c>
    </row>
    <row r="10" spans="1:10" ht="15.75" x14ac:dyDescent="0.2">
      <c r="A10" s="89" t="s">
        <v>397</v>
      </c>
      <c r="B10" s="81">
        <v>123400</v>
      </c>
      <c r="C10" s="81">
        <v>116200</v>
      </c>
      <c r="D10" s="81">
        <v>132400</v>
      </c>
      <c r="E10" s="81">
        <v>95700</v>
      </c>
      <c r="F10" s="81">
        <v>120600</v>
      </c>
      <c r="G10" s="81">
        <v>113000</v>
      </c>
      <c r="H10" s="81">
        <v>111500</v>
      </c>
      <c r="I10" s="81">
        <v>142300</v>
      </c>
      <c r="J10" s="82">
        <v>119200</v>
      </c>
    </row>
    <row r="11" spans="1:10" ht="15.75" x14ac:dyDescent="0.2">
      <c r="A11" s="90" t="s">
        <v>388</v>
      </c>
      <c r="B11" s="81">
        <v>104900</v>
      </c>
      <c r="C11" s="81">
        <v>73900</v>
      </c>
      <c r="D11" s="81">
        <v>103200</v>
      </c>
      <c r="E11" s="81">
        <v>84100</v>
      </c>
      <c r="F11" s="81">
        <v>102500</v>
      </c>
      <c r="G11" s="81">
        <v>114100</v>
      </c>
      <c r="H11" s="81">
        <v>88800</v>
      </c>
      <c r="I11" s="81">
        <v>145000</v>
      </c>
      <c r="J11" s="82">
        <v>93000</v>
      </c>
    </row>
    <row r="12" spans="1:10" ht="15.75" x14ac:dyDescent="0.2">
      <c r="A12" s="89" t="s">
        <v>399</v>
      </c>
      <c r="B12" s="81">
        <v>181000</v>
      </c>
      <c r="C12" s="81">
        <v>182000</v>
      </c>
      <c r="D12" s="81">
        <v>184500</v>
      </c>
      <c r="E12" s="81">
        <v>216300</v>
      </c>
      <c r="F12" s="81">
        <v>154600</v>
      </c>
      <c r="G12" s="81">
        <v>159300</v>
      </c>
      <c r="H12" s="81">
        <v>187000</v>
      </c>
      <c r="I12" s="81">
        <v>304700</v>
      </c>
      <c r="J12" s="82">
        <v>185500</v>
      </c>
    </row>
    <row r="13" spans="1:10" ht="15.75" x14ac:dyDescent="0.2">
      <c r="A13" s="89" t="s">
        <v>398</v>
      </c>
      <c r="B13" s="81">
        <v>158300</v>
      </c>
      <c r="C13" s="81">
        <v>150000</v>
      </c>
      <c r="D13" s="81">
        <v>166600</v>
      </c>
      <c r="E13" s="81">
        <v>154900</v>
      </c>
      <c r="F13" s="81">
        <v>147700</v>
      </c>
      <c r="G13" s="81">
        <v>136200</v>
      </c>
      <c r="H13" s="81">
        <v>143100</v>
      </c>
      <c r="I13" s="81">
        <v>266700</v>
      </c>
      <c r="J13" s="82">
        <v>158800</v>
      </c>
    </row>
    <row r="14" spans="1:10" ht="15.75" x14ac:dyDescent="0.2">
      <c r="A14" s="89" t="s">
        <v>396</v>
      </c>
      <c r="B14" s="81">
        <v>46600</v>
      </c>
      <c r="C14" s="81">
        <v>45900</v>
      </c>
      <c r="D14" s="81">
        <v>53500</v>
      </c>
      <c r="E14" s="81">
        <v>52000</v>
      </c>
      <c r="F14" s="81">
        <v>51600</v>
      </c>
      <c r="G14" s="81">
        <v>65000</v>
      </c>
      <c r="H14" s="81">
        <v>33500</v>
      </c>
      <c r="I14" s="81">
        <v>93400</v>
      </c>
      <c r="J14" s="82">
        <v>49000</v>
      </c>
    </row>
    <row r="15" spans="1:10" ht="15.75" x14ac:dyDescent="0.2">
      <c r="A15" s="89" t="s">
        <v>391</v>
      </c>
      <c r="B15" s="81">
        <v>155200</v>
      </c>
      <c r="C15" s="81">
        <v>143900</v>
      </c>
      <c r="D15" s="81">
        <v>171100</v>
      </c>
      <c r="E15" s="81">
        <v>158700</v>
      </c>
      <c r="F15" s="81">
        <v>161000</v>
      </c>
      <c r="G15" s="81">
        <v>171700</v>
      </c>
      <c r="H15" s="81">
        <v>134000</v>
      </c>
      <c r="I15" s="81">
        <v>218000</v>
      </c>
      <c r="J15" s="82">
        <v>157300</v>
      </c>
    </row>
    <row r="16" spans="1:10" ht="15.75" x14ac:dyDescent="0.2">
      <c r="A16" s="89" t="s">
        <v>392</v>
      </c>
      <c r="B16" s="81">
        <v>84900</v>
      </c>
      <c r="C16" s="81">
        <v>82100</v>
      </c>
      <c r="D16" s="81">
        <v>94200</v>
      </c>
      <c r="E16" s="81">
        <v>86200</v>
      </c>
      <c r="F16" s="81">
        <v>80500</v>
      </c>
      <c r="G16" s="81">
        <v>84500</v>
      </c>
      <c r="H16" s="81">
        <v>66600</v>
      </c>
      <c r="I16" s="81">
        <v>127700</v>
      </c>
      <c r="J16" s="82">
        <v>86200</v>
      </c>
    </row>
    <row r="17" spans="1:10" ht="15.75" x14ac:dyDescent="0.2">
      <c r="A17" s="89" t="s">
        <v>400</v>
      </c>
      <c r="B17" s="81">
        <v>15600</v>
      </c>
      <c r="C17" s="81">
        <v>18000</v>
      </c>
      <c r="D17" s="81">
        <v>23600</v>
      </c>
      <c r="E17" s="81">
        <v>21300</v>
      </c>
      <c r="F17" s="81">
        <v>13500</v>
      </c>
      <c r="G17" s="81">
        <v>23500</v>
      </c>
      <c r="H17" s="81">
        <v>12500</v>
      </c>
      <c r="I17" s="81">
        <v>28900</v>
      </c>
      <c r="J17" s="82">
        <v>17200</v>
      </c>
    </row>
    <row r="18" spans="1:10" ht="16.5" thickBot="1" x14ac:dyDescent="0.25">
      <c r="A18" s="91" t="s">
        <v>383</v>
      </c>
      <c r="B18" s="81">
        <v>105500</v>
      </c>
      <c r="C18" s="81">
        <v>100500</v>
      </c>
      <c r="D18" s="81">
        <v>115600</v>
      </c>
      <c r="E18" s="81">
        <v>102300</v>
      </c>
      <c r="F18" s="81">
        <v>120200</v>
      </c>
      <c r="G18" s="81">
        <v>89300</v>
      </c>
      <c r="H18" s="81">
        <v>96900</v>
      </c>
      <c r="I18" s="81">
        <v>162900</v>
      </c>
      <c r="J18" s="82">
        <v>108000</v>
      </c>
    </row>
    <row r="19" spans="1:10" ht="15.75" x14ac:dyDescent="0.2">
      <c r="A19" s="77" t="s">
        <v>380</v>
      </c>
      <c r="B19" s="86">
        <v>75700</v>
      </c>
      <c r="C19" s="86">
        <v>69700</v>
      </c>
      <c r="D19" s="86">
        <v>75400</v>
      </c>
      <c r="E19" s="86">
        <v>78400</v>
      </c>
      <c r="F19" s="86">
        <v>72000</v>
      </c>
      <c r="G19" s="86">
        <v>85600</v>
      </c>
      <c r="H19" s="86">
        <v>67500</v>
      </c>
      <c r="I19" s="86">
        <v>117400</v>
      </c>
      <c r="J19" s="87">
        <v>74400</v>
      </c>
    </row>
    <row r="20" spans="1:10" s="203" customFormat="1" x14ac:dyDescent="0.2">
      <c r="A20" s="203" t="s">
        <v>242</v>
      </c>
    </row>
  </sheetData>
  <mergeCells count="2">
    <mergeCell ref="A1:J1"/>
    <mergeCell ref="A20:XFD20"/>
  </mergeCells>
  <hyperlinks>
    <hyperlink ref="A20" location="TableOfContents!A1" display="Back to Table of Contents" xr:uid="{A0F36F6F-AE9E-4F24-8BC0-B655EC3F6855}"/>
  </hyperlinks>
  <pageMargins left="0.7" right="0.7" top="0.75" bottom="0.75" header="0.3" footer="0.3"/>
  <pageSetup paperSize="9"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T_h039</f>
        <v>Table N.39 Total annualised committed supports by primary disability group as at 31 March 2023 ($m)</v>
      </c>
      <c r="B1" s="201"/>
      <c r="C1" s="201"/>
      <c r="D1" s="201"/>
      <c r="E1" s="201"/>
      <c r="F1" s="201"/>
      <c r="G1" s="201"/>
      <c r="H1" s="201"/>
      <c r="I1" s="201"/>
      <c r="J1" s="201"/>
    </row>
    <row r="2" spans="1:10" ht="16.5" thickBot="1" x14ac:dyDescent="0.25">
      <c r="A2" s="12" t="s">
        <v>44</v>
      </c>
      <c r="B2" s="14" t="s">
        <v>35</v>
      </c>
      <c r="C2" s="14" t="s">
        <v>36</v>
      </c>
      <c r="D2" s="14" t="s">
        <v>37</v>
      </c>
      <c r="E2" s="14" t="s">
        <v>38</v>
      </c>
      <c r="F2" s="14" t="s">
        <v>39</v>
      </c>
      <c r="G2" s="14" t="s">
        <v>40</v>
      </c>
      <c r="H2" s="14" t="s">
        <v>41</v>
      </c>
      <c r="I2" s="14" t="s">
        <v>42</v>
      </c>
      <c r="J2" s="25" t="s">
        <v>43</v>
      </c>
    </row>
    <row r="3" spans="1:10" ht="15.75" x14ac:dyDescent="0.2">
      <c r="A3" s="88" t="s">
        <v>394</v>
      </c>
      <c r="B3" s="65">
        <v>817670210.00309837</v>
      </c>
      <c r="C3" s="65">
        <v>715413144.74382913</v>
      </c>
      <c r="D3" s="65">
        <v>697518732.86526966</v>
      </c>
      <c r="E3" s="65">
        <v>286139442.05788195</v>
      </c>
      <c r="F3" s="65">
        <v>280455399.83049196</v>
      </c>
      <c r="G3" s="65">
        <v>75400866.023177743</v>
      </c>
      <c r="H3" s="65">
        <v>39328011.933611847</v>
      </c>
      <c r="I3" s="65">
        <v>87197932.501289666</v>
      </c>
      <c r="J3" s="66">
        <v>2999194499.6930275</v>
      </c>
    </row>
    <row r="4" spans="1:10" ht="15.75" x14ac:dyDescent="0.2">
      <c r="A4" s="89" t="s">
        <v>386</v>
      </c>
      <c r="B4" s="65">
        <v>2488877843.5277991</v>
      </c>
      <c r="C4" s="65">
        <v>2249656438.4786458</v>
      </c>
      <c r="D4" s="65">
        <v>1882975646.2740719</v>
      </c>
      <c r="E4" s="65">
        <v>803701845.56508768</v>
      </c>
      <c r="F4" s="65">
        <v>826669324.3814671</v>
      </c>
      <c r="G4" s="65">
        <v>230866847.9060846</v>
      </c>
      <c r="H4" s="65">
        <v>136348384.64002782</v>
      </c>
      <c r="I4" s="65">
        <v>67736519.398626745</v>
      </c>
      <c r="J4" s="66">
        <v>8688135027.8980293</v>
      </c>
    </row>
    <row r="5" spans="1:10" ht="15.75" x14ac:dyDescent="0.2">
      <c r="A5" s="89" t="s">
        <v>393</v>
      </c>
      <c r="B5" s="65">
        <v>885526170.086007</v>
      </c>
      <c r="C5" s="65">
        <v>720489963.20097506</v>
      </c>
      <c r="D5" s="65">
        <v>622874512.17551148</v>
      </c>
      <c r="E5" s="65">
        <v>286769400.88680941</v>
      </c>
      <c r="F5" s="65">
        <v>201270257.11227256</v>
      </c>
      <c r="G5" s="65">
        <v>77518449.411473572</v>
      </c>
      <c r="H5" s="65">
        <v>39147574.41269353</v>
      </c>
      <c r="I5" s="65">
        <v>51975238.759576157</v>
      </c>
      <c r="J5" s="66">
        <v>2885605812.6437616</v>
      </c>
    </row>
    <row r="6" spans="1:10" ht="15.75" x14ac:dyDescent="0.2">
      <c r="A6" s="89" t="s">
        <v>389</v>
      </c>
      <c r="B6" s="65">
        <v>327333598.90073937</v>
      </c>
      <c r="C6" s="65">
        <v>450519749.60500473</v>
      </c>
      <c r="D6" s="65">
        <v>271638919.95885384</v>
      </c>
      <c r="E6" s="65">
        <v>73848651.7861882</v>
      </c>
      <c r="F6" s="65">
        <v>88038788.328679964</v>
      </c>
      <c r="G6" s="65">
        <v>20265468.845728736</v>
      </c>
      <c r="H6" s="65">
        <v>18226208.454911731</v>
      </c>
      <c r="I6" s="65">
        <v>18500921.148203935</v>
      </c>
      <c r="J6" s="66">
        <v>1268454944.6941211</v>
      </c>
    </row>
    <row r="7" spans="1:10" ht="15.75" x14ac:dyDescent="0.2">
      <c r="A7" s="90" t="s">
        <v>395</v>
      </c>
      <c r="B7" s="65">
        <v>114656411.11338331</v>
      </c>
      <c r="C7" s="65">
        <v>65358597.274312936</v>
      </c>
      <c r="D7" s="65">
        <v>63906877.932064138</v>
      </c>
      <c r="E7" s="65">
        <v>36526158.119920366</v>
      </c>
      <c r="F7" s="65">
        <v>40927879.717925154</v>
      </c>
      <c r="G7" s="65">
        <v>5689441.6592913941</v>
      </c>
      <c r="H7" s="65">
        <v>3849986.8434012407</v>
      </c>
      <c r="I7" s="65">
        <v>4764957.6658902466</v>
      </c>
      <c r="J7" s="66">
        <v>335710335.85483438</v>
      </c>
    </row>
    <row r="8" spans="1:10" ht="15.75" x14ac:dyDescent="0.2">
      <c r="A8" s="89" t="s">
        <v>390</v>
      </c>
      <c r="B8" s="65">
        <v>116742261.80458222</v>
      </c>
      <c r="C8" s="65">
        <v>109988671.32988624</v>
      </c>
      <c r="D8" s="65">
        <v>98616234.632742897</v>
      </c>
      <c r="E8" s="65">
        <v>38107232.093287483</v>
      </c>
      <c r="F8" s="65">
        <v>29827994.058213279</v>
      </c>
      <c r="G8" s="65">
        <v>8894150.3518689219</v>
      </c>
      <c r="H8" s="65">
        <v>5129628.1932836371</v>
      </c>
      <c r="I8" s="65">
        <v>6224104.7405463392</v>
      </c>
      <c r="J8" s="66">
        <v>413530277.20441097</v>
      </c>
    </row>
    <row r="9" spans="1:10" ht="15.75" x14ac:dyDescent="0.2">
      <c r="A9" s="89" t="s">
        <v>387</v>
      </c>
      <c r="B9" s="65">
        <v>3634396216.7248278</v>
      </c>
      <c r="C9" s="65">
        <v>3003012827.973772</v>
      </c>
      <c r="D9" s="65">
        <v>2220021032.2091823</v>
      </c>
      <c r="E9" s="65">
        <v>1051237339.4293425</v>
      </c>
      <c r="F9" s="65">
        <v>1009936609.7589482</v>
      </c>
      <c r="G9" s="65">
        <v>334622684.91105139</v>
      </c>
      <c r="H9" s="65">
        <v>165050244.70969114</v>
      </c>
      <c r="I9" s="65">
        <v>146618770.66734084</v>
      </c>
      <c r="J9" s="66">
        <v>11567035396.068764</v>
      </c>
    </row>
    <row r="10" spans="1:10" ht="15.75" x14ac:dyDescent="0.2">
      <c r="A10" s="89" t="s">
        <v>397</v>
      </c>
      <c r="B10" s="65">
        <v>340954051.81146806</v>
      </c>
      <c r="C10" s="65">
        <v>362787937.9727149</v>
      </c>
      <c r="D10" s="65">
        <v>226352462.51300529</v>
      </c>
      <c r="E10" s="65">
        <v>92983278.952860609</v>
      </c>
      <c r="F10" s="65">
        <v>113752868.48489913</v>
      </c>
      <c r="G10" s="65">
        <v>40915765.623948142</v>
      </c>
      <c r="H10" s="65">
        <v>25090864.325630177</v>
      </c>
      <c r="I10" s="65">
        <v>3415200.08502127</v>
      </c>
      <c r="J10" s="66">
        <v>1206252429.7695477</v>
      </c>
    </row>
    <row r="11" spans="1:10" ht="15.75" x14ac:dyDescent="0.2">
      <c r="A11" s="90" t="s">
        <v>388</v>
      </c>
      <c r="B11" s="65">
        <v>1892580338.8559544</v>
      </c>
      <c r="C11" s="65">
        <v>1440614187.1017022</v>
      </c>
      <c r="D11" s="65">
        <v>1201103940.5588484</v>
      </c>
      <c r="E11" s="65">
        <v>437409123.65551603</v>
      </c>
      <c r="F11" s="65">
        <v>377259814.65876275</v>
      </c>
      <c r="G11" s="65">
        <v>126830994.35659163</v>
      </c>
      <c r="H11" s="65">
        <v>102221608.27990855</v>
      </c>
      <c r="I11" s="65">
        <v>80033682.12677303</v>
      </c>
      <c r="J11" s="66">
        <v>5658424629.6198282</v>
      </c>
    </row>
    <row r="12" spans="1:10" ht="15.75" x14ac:dyDescent="0.2">
      <c r="A12" s="89" t="s">
        <v>399</v>
      </c>
      <c r="B12" s="65">
        <v>331996244.2923286</v>
      </c>
      <c r="C12" s="65">
        <v>181596718.38804865</v>
      </c>
      <c r="D12" s="65">
        <v>286679576.89531964</v>
      </c>
      <c r="E12" s="65">
        <v>143850336.59634283</v>
      </c>
      <c r="F12" s="65">
        <v>71408881.097245023</v>
      </c>
      <c r="G12" s="65">
        <v>20235738.644093391</v>
      </c>
      <c r="H12" s="65">
        <v>15144810.714400601</v>
      </c>
      <c r="I12" s="65">
        <v>25596660.680370476</v>
      </c>
      <c r="J12" s="66">
        <v>1076822856.3300061</v>
      </c>
    </row>
    <row r="13" spans="1:10" ht="15.75" x14ac:dyDescent="0.2">
      <c r="A13" s="89" t="s">
        <v>398</v>
      </c>
      <c r="B13" s="65">
        <v>485609501.67040545</v>
      </c>
      <c r="C13" s="65">
        <v>292774701.21518421</v>
      </c>
      <c r="D13" s="65">
        <v>324453342.50732756</v>
      </c>
      <c r="E13" s="65">
        <v>106290473.69343953</v>
      </c>
      <c r="F13" s="65">
        <v>97312442.141012028</v>
      </c>
      <c r="G13" s="65">
        <v>23703696.978815824</v>
      </c>
      <c r="H13" s="65">
        <v>20600239.594870787</v>
      </c>
      <c r="I13" s="65">
        <v>49604800.947887987</v>
      </c>
      <c r="J13" s="66">
        <v>1400765864.8208551</v>
      </c>
    </row>
    <row r="14" spans="1:10" ht="15.75" x14ac:dyDescent="0.2">
      <c r="A14" s="89" t="s">
        <v>396</v>
      </c>
      <c r="B14" s="65">
        <v>148134714.99032098</v>
      </c>
      <c r="C14" s="65">
        <v>132634443.63215756</v>
      </c>
      <c r="D14" s="65">
        <v>96805298.505709887</v>
      </c>
      <c r="E14" s="65">
        <v>45369333.746814832</v>
      </c>
      <c r="F14" s="65">
        <v>41876156.463536203</v>
      </c>
      <c r="G14" s="65">
        <v>13451849.728572851</v>
      </c>
      <c r="H14" s="65">
        <v>6004905.2933920212</v>
      </c>
      <c r="I14" s="65">
        <v>6165932.9081605216</v>
      </c>
      <c r="J14" s="66">
        <v>490442635.26866484</v>
      </c>
    </row>
    <row r="15" spans="1:10" ht="15.75" x14ac:dyDescent="0.2">
      <c r="A15" s="89" t="s">
        <v>391</v>
      </c>
      <c r="B15" s="65">
        <v>1083659330.6850851</v>
      </c>
      <c r="C15" s="65">
        <v>773226392.80239856</v>
      </c>
      <c r="D15" s="65">
        <v>808000496.57954431</v>
      </c>
      <c r="E15" s="65">
        <v>351737616.46693128</v>
      </c>
      <c r="F15" s="65">
        <v>276320969.06109458</v>
      </c>
      <c r="G15" s="65">
        <v>83082436.630809665</v>
      </c>
      <c r="H15" s="65">
        <v>54279625.860510655</v>
      </c>
      <c r="I15" s="65">
        <v>47751618.658925384</v>
      </c>
      <c r="J15" s="66">
        <v>3478741195.7655735</v>
      </c>
    </row>
    <row r="16" spans="1:10" ht="15.75" x14ac:dyDescent="0.2">
      <c r="A16" s="89" t="s">
        <v>392</v>
      </c>
      <c r="B16" s="65">
        <v>491257104.1187616</v>
      </c>
      <c r="C16" s="65">
        <v>368292511.14959478</v>
      </c>
      <c r="D16" s="65">
        <v>449996309.94735926</v>
      </c>
      <c r="E16" s="65">
        <v>156892205.50929141</v>
      </c>
      <c r="F16" s="65">
        <v>144379246.83433625</v>
      </c>
      <c r="G16" s="65">
        <v>33464049.500035677</v>
      </c>
      <c r="H16" s="65">
        <v>35519983.65901386</v>
      </c>
      <c r="I16" s="65">
        <v>27705772.615669366</v>
      </c>
      <c r="J16" s="66">
        <v>1707815492.4150887</v>
      </c>
    </row>
    <row r="17" spans="1:10" ht="15.75" x14ac:dyDescent="0.2">
      <c r="A17" s="89" t="s">
        <v>400</v>
      </c>
      <c r="B17" s="65">
        <v>12552597.71456035</v>
      </c>
      <c r="C17" s="65">
        <v>8302830.8820387889</v>
      </c>
      <c r="D17" s="65">
        <v>5519242.0803106818</v>
      </c>
      <c r="E17" s="65">
        <v>2405959.9256037916</v>
      </c>
      <c r="F17" s="65">
        <v>4932930.2287272941</v>
      </c>
      <c r="G17" s="65">
        <v>961986.31943782209</v>
      </c>
      <c r="H17" s="65">
        <v>849161.27430347772</v>
      </c>
      <c r="I17" s="65">
        <v>837407.53506719833</v>
      </c>
      <c r="J17" s="66">
        <v>36362115.960049413</v>
      </c>
    </row>
    <row r="18" spans="1:10" ht="16.5" thickBot="1" x14ac:dyDescent="0.25">
      <c r="A18" s="91" t="s">
        <v>383</v>
      </c>
      <c r="B18" s="65">
        <v>255883444.6399062</v>
      </c>
      <c r="C18" s="65">
        <v>170477705.61709067</v>
      </c>
      <c r="D18" s="65">
        <v>207850054.37184197</v>
      </c>
      <c r="E18" s="65">
        <v>86849247.073889583</v>
      </c>
      <c r="F18" s="65">
        <v>70293301.446235389</v>
      </c>
      <c r="G18" s="65">
        <v>18831878.320597623</v>
      </c>
      <c r="H18" s="65">
        <v>12303345.283387093</v>
      </c>
      <c r="I18" s="65">
        <v>23951894.989602476</v>
      </c>
      <c r="J18" s="66">
        <v>846440871.74255121</v>
      </c>
    </row>
    <row r="19" spans="1:10" ht="15.75" x14ac:dyDescent="0.2">
      <c r="A19" s="77" t="s">
        <v>380</v>
      </c>
      <c r="B19" s="78">
        <v>13427830040.939226</v>
      </c>
      <c r="C19" s="78">
        <v>11045146821.367357</v>
      </c>
      <c r="D19" s="78">
        <v>9464312680.0069618</v>
      </c>
      <c r="E19" s="78">
        <v>4000117645.5592079</v>
      </c>
      <c r="F19" s="78">
        <v>3674662863.6038475</v>
      </c>
      <c r="G19" s="78">
        <v>1116675779.3785801</v>
      </c>
      <c r="H19" s="78">
        <v>679094583.47303832</v>
      </c>
      <c r="I19" s="78">
        <v>648081415.42895162</v>
      </c>
      <c r="J19" s="79">
        <v>44061673859.916115</v>
      </c>
    </row>
    <row r="20" spans="1:10" s="203" customFormat="1" x14ac:dyDescent="0.2">
      <c r="A20" s="203" t="s">
        <v>242</v>
      </c>
    </row>
  </sheetData>
  <mergeCells count="2">
    <mergeCell ref="A1:J1"/>
    <mergeCell ref="A20:XFD20"/>
  </mergeCells>
  <hyperlinks>
    <hyperlink ref="A20" location="TableOfContents!A1" display="Back to Table of Contents" xr:uid="{A000D47A-2062-4098-B202-12250EC2E48C}"/>
  </hyperlinks>
  <pageMargins left="0.7" right="0.7" top="0.75" bottom="0.75" header="0.3" footer="0.3"/>
  <pageSetup paperSize="9"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J19"/>
  <sheetViews>
    <sheetView zoomScaleNormal="100" workbookViewId="0">
      <selection sqref="A1:J1"/>
    </sheetView>
  </sheetViews>
  <sheetFormatPr defaultColWidth="0" defaultRowHeight="15" zeroHeight="1" x14ac:dyDescent="0.2"/>
  <cols>
    <col min="1" max="1" width="30" style="7" bestFit="1" customWidth="1"/>
    <col min="2" max="10" width="10" style="7" customWidth="1"/>
    <col min="11" max="16384" width="9.140625" style="7" hidden="1"/>
  </cols>
  <sheetData>
    <row r="1" spans="1:10" x14ac:dyDescent="0.2">
      <c r="A1" s="201" t="str">
        <f>T_h041</f>
        <v>Table N.41 Average annualised committed supports by reported level of function as at 31 March 2023 ($)</v>
      </c>
      <c r="B1" s="201"/>
      <c r="C1" s="201"/>
      <c r="D1" s="201"/>
      <c r="E1" s="201"/>
      <c r="F1" s="201"/>
      <c r="G1" s="201"/>
      <c r="H1" s="201"/>
      <c r="I1" s="201"/>
      <c r="J1" s="201"/>
    </row>
    <row r="2" spans="1:10" ht="16.5" thickBot="1" x14ac:dyDescent="0.25">
      <c r="A2" s="12" t="s">
        <v>49</v>
      </c>
      <c r="B2" s="14" t="s">
        <v>35</v>
      </c>
      <c r="C2" s="14" t="s">
        <v>36</v>
      </c>
      <c r="D2" s="14" t="s">
        <v>37</v>
      </c>
      <c r="E2" s="14" t="s">
        <v>38</v>
      </c>
      <c r="F2" s="14" t="s">
        <v>39</v>
      </c>
      <c r="G2" s="14" t="s">
        <v>40</v>
      </c>
      <c r="H2" s="14" t="s">
        <v>41</v>
      </c>
      <c r="I2" s="14" t="s">
        <v>42</v>
      </c>
      <c r="J2" s="25" t="s">
        <v>43</v>
      </c>
    </row>
    <row r="3" spans="1:10" ht="15.75" x14ac:dyDescent="0.2">
      <c r="A3" s="80">
        <v>1</v>
      </c>
      <c r="B3" s="81">
        <v>18700</v>
      </c>
      <c r="C3" s="81">
        <v>19500</v>
      </c>
      <c r="D3" s="81">
        <v>18700</v>
      </c>
      <c r="E3" s="81">
        <v>23500</v>
      </c>
      <c r="F3" s="81">
        <v>19600</v>
      </c>
      <c r="G3" s="81">
        <v>19600</v>
      </c>
      <c r="H3" s="81">
        <v>17300</v>
      </c>
      <c r="I3" s="81">
        <v>25300</v>
      </c>
      <c r="J3" s="82">
        <v>19400</v>
      </c>
    </row>
    <row r="4" spans="1:10" ht="15.75" x14ac:dyDescent="0.2">
      <c r="A4" s="83">
        <v>2</v>
      </c>
      <c r="B4" s="81">
        <v>24900</v>
      </c>
      <c r="C4" s="81">
        <v>28800</v>
      </c>
      <c r="D4" s="81">
        <v>30200</v>
      </c>
      <c r="E4" s="81">
        <v>23700</v>
      </c>
      <c r="F4" s="81">
        <v>28700</v>
      </c>
      <c r="G4" s="81">
        <v>36700</v>
      </c>
      <c r="H4" s="81">
        <v>26500</v>
      </c>
      <c r="I4" s="81" t="s">
        <v>266</v>
      </c>
      <c r="J4" s="82">
        <v>27300</v>
      </c>
    </row>
    <row r="5" spans="1:10" ht="15.75" x14ac:dyDescent="0.2">
      <c r="A5" s="83">
        <v>3</v>
      </c>
      <c r="B5" s="81">
        <v>27400</v>
      </c>
      <c r="C5" s="81">
        <v>27200</v>
      </c>
      <c r="D5" s="81">
        <v>28300</v>
      </c>
      <c r="E5" s="81">
        <v>31900</v>
      </c>
      <c r="F5" s="81">
        <v>29800</v>
      </c>
      <c r="G5" s="81">
        <v>27900</v>
      </c>
      <c r="H5" s="81">
        <v>21200</v>
      </c>
      <c r="I5" s="81">
        <v>46200</v>
      </c>
      <c r="J5" s="82">
        <v>28300</v>
      </c>
    </row>
    <row r="6" spans="1:10" ht="15.75" x14ac:dyDescent="0.2">
      <c r="A6" s="83">
        <v>4</v>
      </c>
      <c r="B6" s="81">
        <v>20600</v>
      </c>
      <c r="C6" s="81">
        <v>22200</v>
      </c>
      <c r="D6" s="81">
        <v>25100</v>
      </c>
      <c r="E6" s="81">
        <v>26500</v>
      </c>
      <c r="F6" s="81">
        <v>22500</v>
      </c>
      <c r="G6" s="81">
        <v>29200</v>
      </c>
      <c r="H6" s="81">
        <v>19600</v>
      </c>
      <c r="I6" s="81">
        <v>49200</v>
      </c>
      <c r="J6" s="82">
        <v>22800</v>
      </c>
    </row>
    <row r="7" spans="1:10" ht="15.75" x14ac:dyDescent="0.2">
      <c r="A7" s="83">
        <v>5</v>
      </c>
      <c r="B7" s="81">
        <v>35000</v>
      </c>
      <c r="C7" s="81">
        <v>34300</v>
      </c>
      <c r="D7" s="81">
        <v>41100</v>
      </c>
      <c r="E7" s="81">
        <v>38800</v>
      </c>
      <c r="F7" s="81">
        <v>35500</v>
      </c>
      <c r="G7" s="81">
        <v>41500</v>
      </c>
      <c r="H7" s="81">
        <v>26200</v>
      </c>
      <c r="I7" s="81">
        <v>57700</v>
      </c>
      <c r="J7" s="82">
        <v>36400</v>
      </c>
    </row>
    <row r="8" spans="1:10" ht="15.75" x14ac:dyDescent="0.2">
      <c r="A8" s="83">
        <v>6</v>
      </c>
      <c r="B8" s="81">
        <v>29900</v>
      </c>
      <c r="C8" s="81">
        <v>29900</v>
      </c>
      <c r="D8" s="81">
        <v>31200</v>
      </c>
      <c r="E8" s="81">
        <v>30600</v>
      </c>
      <c r="F8" s="81">
        <v>27800</v>
      </c>
      <c r="G8" s="81">
        <v>37400</v>
      </c>
      <c r="H8" s="81">
        <v>26800</v>
      </c>
      <c r="I8" s="81">
        <v>45100</v>
      </c>
      <c r="J8" s="82">
        <v>30300</v>
      </c>
    </row>
    <row r="9" spans="1:10" ht="15.75" x14ac:dyDescent="0.2">
      <c r="A9" s="83">
        <v>7</v>
      </c>
      <c r="B9" s="81">
        <v>63000</v>
      </c>
      <c r="C9" s="81">
        <v>49800</v>
      </c>
      <c r="D9" s="81">
        <v>54900</v>
      </c>
      <c r="E9" s="81">
        <v>37100</v>
      </c>
      <c r="F9" s="81">
        <v>47100</v>
      </c>
      <c r="G9" s="81">
        <v>75900</v>
      </c>
      <c r="H9" s="81">
        <v>53300</v>
      </c>
      <c r="I9" s="81">
        <v>77600</v>
      </c>
      <c r="J9" s="82">
        <v>55000</v>
      </c>
    </row>
    <row r="10" spans="1:10" ht="15.75" x14ac:dyDescent="0.2">
      <c r="A10" s="83">
        <v>8</v>
      </c>
      <c r="B10" s="81">
        <v>65900</v>
      </c>
      <c r="C10" s="81">
        <v>56300</v>
      </c>
      <c r="D10" s="81">
        <v>75700</v>
      </c>
      <c r="E10" s="81">
        <v>64700</v>
      </c>
      <c r="F10" s="81">
        <v>73700</v>
      </c>
      <c r="G10" s="81">
        <v>74200</v>
      </c>
      <c r="H10" s="81">
        <v>59500</v>
      </c>
      <c r="I10" s="81">
        <v>133300</v>
      </c>
      <c r="J10" s="82">
        <v>67300</v>
      </c>
    </row>
    <row r="11" spans="1:10" ht="15.75" x14ac:dyDescent="0.2">
      <c r="A11" s="83">
        <v>9</v>
      </c>
      <c r="B11" s="81">
        <v>89700</v>
      </c>
      <c r="C11" s="81">
        <v>86500</v>
      </c>
      <c r="D11" s="81">
        <v>107200</v>
      </c>
      <c r="E11" s="81">
        <v>94800</v>
      </c>
      <c r="F11" s="81">
        <v>80000</v>
      </c>
      <c r="G11" s="81">
        <v>80200</v>
      </c>
      <c r="H11" s="81">
        <v>73200</v>
      </c>
      <c r="I11" s="81">
        <v>271600</v>
      </c>
      <c r="J11" s="82">
        <v>94000</v>
      </c>
    </row>
    <row r="12" spans="1:10" ht="15.75" x14ac:dyDescent="0.2">
      <c r="A12" s="83">
        <v>10</v>
      </c>
      <c r="B12" s="81">
        <v>110400</v>
      </c>
      <c r="C12" s="81">
        <v>93000</v>
      </c>
      <c r="D12" s="81">
        <v>127900</v>
      </c>
      <c r="E12" s="81">
        <v>103000</v>
      </c>
      <c r="F12" s="81">
        <v>128500</v>
      </c>
      <c r="G12" s="81">
        <v>109000</v>
      </c>
      <c r="H12" s="81">
        <v>98500</v>
      </c>
      <c r="I12" s="81">
        <v>235100</v>
      </c>
      <c r="J12" s="82">
        <v>111300</v>
      </c>
    </row>
    <row r="13" spans="1:10" ht="15.75" x14ac:dyDescent="0.2">
      <c r="A13" s="83">
        <v>11</v>
      </c>
      <c r="B13" s="81">
        <v>132400</v>
      </c>
      <c r="C13" s="81">
        <v>88900</v>
      </c>
      <c r="D13" s="81">
        <v>95200</v>
      </c>
      <c r="E13" s="81">
        <v>67900</v>
      </c>
      <c r="F13" s="81">
        <v>83300</v>
      </c>
      <c r="G13" s="81">
        <v>155600</v>
      </c>
      <c r="H13" s="81">
        <v>146000</v>
      </c>
      <c r="I13" s="81">
        <v>147700</v>
      </c>
      <c r="J13" s="82">
        <v>103600</v>
      </c>
    </row>
    <row r="14" spans="1:10" ht="15.75" x14ac:dyDescent="0.2">
      <c r="A14" s="83">
        <v>12</v>
      </c>
      <c r="B14" s="81">
        <v>194800</v>
      </c>
      <c r="C14" s="81">
        <v>176400</v>
      </c>
      <c r="D14" s="81">
        <v>218200</v>
      </c>
      <c r="E14" s="81">
        <v>196100</v>
      </c>
      <c r="F14" s="81">
        <v>212800</v>
      </c>
      <c r="G14" s="81">
        <v>193100</v>
      </c>
      <c r="H14" s="81">
        <v>199200</v>
      </c>
      <c r="I14" s="81">
        <v>339400</v>
      </c>
      <c r="J14" s="82">
        <v>195700</v>
      </c>
    </row>
    <row r="15" spans="1:10" ht="15.75" x14ac:dyDescent="0.2">
      <c r="A15" s="83">
        <v>13</v>
      </c>
      <c r="B15" s="81">
        <v>110300</v>
      </c>
      <c r="C15" s="81">
        <v>109200</v>
      </c>
      <c r="D15" s="81">
        <v>111600</v>
      </c>
      <c r="E15" s="81">
        <v>79300</v>
      </c>
      <c r="F15" s="81">
        <v>83400</v>
      </c>
      <c r="G15" s="81">
        <v>129800</v>
      </c>
      <c r="H15" s="81">
        <v>123400</v>
      </c>
      <c r="I15" s="81">
        <v>131100</v>
      </c>
      <c r="J15" s="82">
        <v>104600</v>
      </c>
    </row>
    <row r="16" spans="1:10" ht="15.75" x14ac:dyDescent="0.2">
      <c r="A16" s="83">
        <v>14</v>
      </c>
      <c r="B16" s="81">
        <v>297500</v>
      </c>
      <c r="C16" s="81">
        <v>296300</v>
      </c>
      <c r="D16" s="81">
        <v>312900</v>
      </c>
      <c r="E16" s="81">
        <v>302000</v>
      </c>
      <c r="F16" s="81">
        <v>300900</v>
      </c>
      <c r="G16" s="81">
        <v>324000</v>
      </c>
      <c r="H16" s="81">
        <v>283500</v>
      </c>
      <c r="I16" s="81">
        <v>463000</v>
      </c>
      <c r="J16" s="82">
        <v>303800</v>
      </c>
    </row>
    <row r="17" spans="1:10" ht="16.5" thickBot="1" x14ac:dyDescent="0.25">
      <c r="A17" s="84">
        <v>15</v>
      </c>
      <c r="B17" s="81">
        <v>451700</v>
      </c>
      <c r="C17" s="81">
        <v>461900</v>
      </c>
      <c r="D17" s="81">
        <v>563300</v>
      </c>
      <c r="E17" s="81" t="s">
        <v>266</v>
      </c>
      <c r="F17" s="81" t="s">
        <v>266</v>
      </c>
      <c r="G17" s="81" t="s">
        <v>266</v>
      </c>
      <c r="H17" s="81" t="s">
        <v>266</v>
      </c>
      <c r="I17" s="81" t="s">
        <v>266</v>
      </c>
      <c r="J17" s="82">
        <v>514600</v>
      </c>
    </row>
    <row r="18" spans="1:10" ht="15.75" x14ac:dyDescent="0.2">
      <c r="A18" s="77" t="s">
        <v>380</v>
      </c>
      <c r="B18" s="86">
        <v>75700</v>
      </c>
      <c r="C18" s="86">
        <v>69700</v>
      </c>
      <c r="D18" s="86">
        <v>75400</v>
      </c>
      <c r="E18" s="86">
        <v>78400</v>
      </c>
      <c r="F18" s="86">
        <v>72000</v>
      </c>
      <c r="G18" s="86">
        <v>85600</v>
      </c>
      <c r="H18" s="86">
        <v>67500</v>
      </c>
      <c r="I18" s="86">
        <v>117400</v>
      </c>
      <c r="J18" s="87">
        <v>74400</v>
      </c>
    </row>
    <row r="19" spans="1:10" s="203" customFormat="1" x14ac:dyDescent="0.2">
      <c r="A19" s="203" t="s">
        <v>242</v>
      </c>
    </row>
  </sheetData>
  <mergeCells count="2">
    <mergeCell ref="A1:J1"/>
    <mergeCell ref="A19:XFD19"/>
  </mergeCells>
  <hyperlinks>
    <hyperlink ref="A19" location="TableOfContents!A1" display="Back to Table of Contents" xr:uid="{65400DF3-FE2E-4ED1-9712-1189978CBB52}"/>
  </hyperlinks>
  <pageMargins left="0.7" right="0.7" top="0.75" bottom="0.75" header="0.3" footer="0.3"/>
  <pageSetup paperSize="9"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J19"/>
  <sheetViews>
    <sheetView zoomScaleNormal="100" workbookViewId="0">
      <selection sqref="A1:J1"/>
    </sheetView>
  </sheetViews>
  <sheetFormatPr defaultColWidth="0" defaultRowHeight="15" zeroHeight="1" x14ac:dyDescent="0.2"/>
  <cols>
    <col min="1" max="1" width="43" style="7" bestFit="1" customWidth="1"/>
    <col min="2" max="10" width="10" style="7" customWidth="1"/>
    <col min="11" max="16384" width="9.140625" style="7" hidden="1"/>
  </cols>
  <sheetData>
    <row r="1" spans="1:10" ht="15.75" thickBot="1" x14ac:dyDescent="0.25">
      <c r="A1" s="201" t="str">
        <f>T_h042</f>
        <v>Table N.42 Total annualised committed supports by support category as at 31 March 2023 ($m)</v>
      </c>
      <c r="B1" s="201"/>
      <c r="C1" s="201"/>
      <c r="D1" s="201"/>
      <c r="E1" s="201"/>
      <c r="F1" s="201"/>
      <c r="G1" s="201"/>
      <c r="H1" s="201"/>
      <c r="I1" s="201"/>
      <c r="J1" s="201"/>
    </row>
    <row r="2" spans="1:10" ht="15.75" x14ac:dyDescent="0.2">
      <c r="A2" s="114" t="s">
        <v>50</v>
      </c>
      <c r="B2" s="115" t="s">
        <v>35</v>
      </c>
      <c r="C2" s="115" t="s">
        <v>36</v>
      </c>
      <c r="D2" s="115" t="s">
        <v>37</v>
      </c>
      <c r="E2" s="115" t="s">
        <v>38</v>
      </c>
      <c r="F2" s="115" t="s">
        <v>39</v>
      </c>
      <c r="G2" s="115" t="s">
        <v>40</v>
      </c>
      <c r="H2" s="115" t="s">
        <v>41</v>
      </c>
      <c r="I2" s="115" t="s">
        <v>42</v>
      </c>
      <c r="J2" s="199" t="s">
        <v>43</v>
      </c>
    </row>
    <row r="3" spans="1:10" ht="15.75" x14ac:dyDescent="0.2">
      <c r="A3" s="64" t="s">
        <v>4</v>
      </c>
      <c r="B3" s="68">
        <v>6456925925.0843573</v>
      </c>
      <c r="C3" s="68">
        <v>4689194937.987258</v>
      </c>
      <c r="D3" s="68">
        <v>4580579843.3306103</v>
      </c>
      <c r="E3" s="68">
        <v>1859023646.5594492</v>
      </c>
      <c r="F3" s="68">
        <v>1866839071.6296623</v>
      </c>
      <c r="G3" s="68">
        <v>559667035.14883304</v>
      </c>
      <c r="H3" s="68">
        <v>340437223.31029296</v>
      </c>
      <c r="I3" s="68">
        <v>363907706.15794086</v>
      </c>
      <c r="J3" s="108">
        <v>20718801996.188515</v>
      </c>
    </row>
    <row r="4" spans="1:10" ht="15.75" x14ac:dyDescent="0.2">
      <c r="A4" s="67" t="s">
        <v>5</v>
      </c>
      <c r="B4" s="65">
        <v>226407690.47295064</v>
      </c>
      <c r="C4" s="65">
        <v>220398079.95770124</v>
      </c>
      <c r="D4" s="65">
        <v>196404359.10224453</v>
      </c>
      <c r="E4" s="65">
        <v>80752187.615841508</v>
      </c>
      <c r="F4" s="65">
        <v>69263449.777610675</v>
      </c>
      <c r="G4" s="65">
        <v>18379078.902325816</v>
      </c>
      <c r="H4" s="65">
        <v>12032589.658905059</v>
      </c>
      <c r="I4" s="65">
        <v>7377173.5028559687</v>
      </c>
      <c r="J4" s="97">
        <v>831087718.60065234</v>
      </c>
    </row>
    <row r="5" spans="1:10" ht="15.75" x14ac:dyDescent="0.2">
      <c r="A5" s="67" t="s">
        <v>6</v>
      </c>
      <c r="B5" s="65">
        <v>2927178934.2231827</v>
      </c>
      <c r="C5" s="65">
        <v>2601363407.7238674</v>
      </c>
      <c r="D5" s="65">
        <v>2017394740.4758353</v>
      </c>
      <c r="E5" s="65">
        <v>790151217.28831553</v>
      </c>
      <c r="F5" s="65">
        <v>687090070.05300415</v>
      </c>
      <c r="G5" s="65">
        <v>259375961.87009719</v>
      </c>
      <c r="H5" s="65">
        <v>124103615.04997806</v>
      </c>
      <c r="I5" s="65">
        <v>107710578.33471951</v>
      </c>
      <c r="J5" s="97">
        <v>9515810162.0248756</v>
      </c>
    </row>
    <row r="6" spans="1:10" ht="15.75" x14ac:dyDescent="0.2">
      <c r="A6" s="73" t="s">
        <v>7</v>
      </c>
      <c r="B6" s="74">
        <v>155711153.09810638</v>
      </c>
      <c r="C6" s="74">
        <v>138846843.93141899</v>
      </c>
      <c r="D6" s="74">
        <v>97465843.291708529</v>
      </c>
      <c r="E6" s="74">
        <v>41856824.140925907</v>
      </c>
      <c r="F6" s="74">
        <v>38959908.961867295</v>
      </c>
      <c r="G6" s="74">
        <v>12998503.24202022</v>
      </c>
      <c r="H6" s="74">
        <v>8392702.1071891189</v>
      </c>
      <c r="I6" s="74">
        <v>4388365.9236806016</v>
      </c>
      <c r="J6" s="112">
        <v>498655517.66274768</v>
      </c>
    </row>
    <row r="7" spans="1:10" ht="15.75" x14ac:dyDescent="0.2">
      <c r="A7" s="64" t="s">
        <v>8</v>
      </c>
      <c r="B7" s="68">
        <v>144381146.89574876</v>
      </c>
      <c r="C7" s="68">
        <v>144438451.11955813</v>
      </c>
      <c r="D7" s="68">
        <v>118645938.581697</v>
      </c>
      <c r="E7" s="68">
        <v>42034671.809456296</v>
      </c>
      <c r="F7" s="68">
        <v>52872136.515634686</v>
      </c>
      <c r="G7" s="68">
        <v>12636805.338903952</v>
      </c>
      <c r="H7" s="68">
        <v>7048367.2252810588</v>
      </c>
      <c r="I7" s="68">
        <v>7663729.3026276492</v>
      </c>
      <c r="J7" s="108">
        <v>529823195.32321066</v>
      </c>
    </row>
    <row r="8" spans="1:10" ht="15.75" x14ac:dyDescent="0.2">
      <c r="A8" s="67" t="s">
        <v>9</v>
      </c>
      <c r="B8" s="65">
        <v>2084187465.9162166</v>
      </c>
      <c r="C8" s="65">
        <v>2009926121.1928732</v>
      </c>
      <c r="D8" s="65">
        <v>1525882168.8244274</v>
      </c>
      <c r="E8" s="65">
        <v>654496002.24193656</v>
      </c>
      <c r="F8" s="65">
        <v>576216106.02764487</v>
      </c>
      <c r="G8" s="65">
        <v>134480884.3750833</v>
      </c>
      <c r="H8" s="65">
        <v>108851256.56448518</v>
      </c>
      <c r="I8" s="65">
        <v>80274751.795250118</v>
      </c>
      <c r="J8" s="97">
        <v>7175290476.7923546</v>
      </c>
    </row>
    <row r="9" spans="1:10" ht="15.75" x14ac:dyDescent="0.2">
      <c r="A9" s="67" t="s">
        <v>10</v>
      </c>
      <c r="B9" s="65">
        <v>95905078.984864742</v>
      </c>
      <c r="C9" s="65">
        <v>62604134.468878403</v>
      </c>
      <c r="D9" s="65">
        <v>51358888.079932824</v>
      </c>
      <c r="E9" s="65">
        <v>37204858.661089621</v>
      </c>
      <c r="F9" s="65">
        <v>24537136.559624545</v>
      </c>
      <c r="G9" s="65">
        <v>7566029.3869754346</v>
      </c>
      <c r="H9" s="65">
        <v>5689632.1802467471</v>
      </c>
      <c r="I9" s="65">
        <v>3791779.4319778527</v>
      </c>
      <c r="J9" s="97">
        <v>288676085.46049416</v>
      </c>
    </row>
    <row r="10" spans="1:10" ht="15.75" x14ac:dyDescent="0.2">
      <c r="A10" s="67" t="s">
        <v>11</v>
      </c>
      <c r="B10" s="65">
        <v>31623855.744677734</v>
      </c>
      <c r="C10" s="65">
        <v>17467319.747156776</v>
      </c>
      <c r="D10" s="65">
        <v>14053887.215640776</v>
      </c>
      <c r="E10" s="65">
        <v>4491139.04244301</v>
      </c>
      <c r="F10" s="65">
        <v>4522342.700872574</v>
      </c>
      <c r="G10" s="65">
        <v>2455756.438874233</v>
      </c>
      <c r="H10" s="65">
        <v>3051048.264652384</v>
      </c>
      <c r="I10" s="70">
        <v>411989.57251226215</v>
      </c>
      <c r="J10" s="97">
        <v>78116291.732204244</v>
      </c>
    </row>
    <row r="11" spans="1:10" ht="15.75" x14ac:dyDescent="0.2">
      <c r="A11" s="67" t="s">
        <v>12</v>
      </c>
      <c r="B11" s="65">
        <v>789164.22611344047</v>
      </c>
      <c r="C11" s="65">
        <v>2379895.6079730033</v>
      </c>
      <c r="D11" s="65">
        <v>559507.44357904757</v>
      </c>
      <c r="E11" s="70">
        <v>325994.74847484019</v>
      </c>
      <c r="F11" s="70">
        <v>190875.17927128365</v>
      </c>
      <c r="G11" s="70">
        <v>106011.54044519525</v>
      </c>
      <c r="H11" s="71">
        <v>21785.011442926803</v>
      </c>
      <c r="I11" s="71">
        <v>41540.634931456116</v>
      </c>
      <c r="J11" s="97">
        <v>4414774.3922311924</v>
      </c>
    </row>
    <row r="12" spans="1:10" ht="15.75" x14ac:dyDescent="0.2">
      <c r="A12" s="67" t="s">
        <v>13</v>
      </c>
      <c r="B12" s="71">
        <v>48591.442419340041</v>
      </c>
      <c r="C12" s="70">
        <v>182136.54200195335</v>
      </c>
      <c r="D12" s="71">
        <v>43318.998776238404</v>
      </c>
      <c r="E12" s="71">
        <v>39658.109346183555</v>
      </c>
      <c r="F12" s="70">
        <v>177295.83319712669</v>
      </c>
      <c r="G12" s="71">
        <v>9532.2600303046838</v>
      </c>
      <c r="H12" s="70" t="s">
        <v>266</v>
      </c>
      <c r="I12" s="70" t="s">
        <v>266</v>
      </c>
      <c r="J12" s="97">
        <v>500533.18577114667</v>
      </c>
    </row>
    <row r="13" spans="1:10" ht="15.75" x14ac:dyDescent="0.2">
      <c r="A13" s="67" t="s">
        <v>14</v>
      </c>
      <c r="B13" s="65">
        <v>291427718.50605649</v>
      </c>
      <c r="C13" s="65">
        <v>221891378.15519136</v>
      </c>
      <c r="D13" s="65">
        <v>131516296.11465319</v>
      </c>
      <c r="E13" s="65">
        <v>98651720.136482224</v>
      </c>
      <c r="F13" s="65">
        <v>83623185.675866187</v>
      </c>
      <c r="G13" s="65">
        <v>22770986.747137234</v>
      </c>
      <c r="H13" s="65">
        <v>12618845.959259611</v>
      </c>
      <c r="I13" s="65">
        <v>14724706.808694003</v>
      </c>
      <c r="J13" s="97">
        <v>877350950.83579481</v>
      </c>
    </row>
    <row r="14" spans="1:10" ht="15.75" x14ac:dyDescent="0.2">
      <c r="A14" s="67" t="s">
        <v>15</v>
      </c>
      <c r="B14" s="65">
        <v>116178657.74577051</v>
      </c>
      <c r="C14" s="65">
        <v>100520038.32262017</v>
      </c>
      <c r="D14" s="65">
        <v>55661728.102912515</v>
      </c>
      <c r="E14" s="65">
        <v>54996704.159543484</v>
      </c>
      <c r="F14" s="65">
        <v>17379560.891541883</v>
      </c>
      <c r="G14" s="65">
        <v>14724867.931072859</v>
      </c>
      <c r="H14" s="65">
        <v>11025224.899418984</v>
      </c>
      <c r="I14" s="65">
        <v>10970377.922960382</v>
      </c>
      <c r="J14" s="97">
        <v>381618868.23928118</v>
      </c>
    </row>
    <row r="15" spans="1:10" ht="15.75" x14ac:dyDescent="0.2">
      <c r="A15" s="73" t="s">
        <v>16</v>
      </c>
      <c r="B15" s="74">
        <v>327584575.18175697</v>
      </c>
      <c r="C15" s="74">
        <v>372191742.81640601</v>
      </c>
      <c r="D15" s="74">
        <v>253056731.54814446</v>
      </c>
      <c r="E15" s="74">
        <v>113840660.6061779</v>
      </c>
      <c r="F15" s="74">
        <v>95277396.196945027</v>
      </c>
      <c r="G15" s="74">
        <v>28188476.040090762</v>
      </c>
      <c r="H15" s="74">
        <v>15893398.874727083</v>
      </c>
      <c r="I15" s="74">
        <v>27071754.634202078</v>
      </c>
      <c r="J15" s="112">
        <v>1233418854.0084548</v>
      </c>
    </row>
    <row r="16" spans="1:10" ht="15.75" x14ac:dyDescent="0.2">
      <c r="A16" s="67" t="s">
        <v>17</v>
      </c>
      <c r="B16" s="65">
        <v>402115589.80000615</v>
      </c>
      <c r="C16" s="65">
        <v>316668460.75000143</v>
      </c>
      <c r="D16" s="65">
        <v>309285502.25000012</v>
      </c>
      <c r="E16" s="65">
        <v>179049146.23999989</v>
      </c>
      <c r="F16" s="65">
        <v>114464144.14999995</v>
      </c>
      <c r="G16" s="65">
        <v>30156062.097605884</v>
      </c>
      <c r="H16" s="65">
        <v>21499952.370000008</v>
      </c>
      <c r="I16" s="65">
        <v>14530324.170000004</v>
      </c>
      <c r="J16" s="97">
        <v>1387905331.0276132</v>
      </c>
    </row>
    <row r="17" spans="1:10" ht="16.5" thickBot="1" x14ac:dyDescent="0.25">
      <c r="A17" s="76" t="s">
        <v>18</v>
      </c>
      <c r="B17" s="65">
        <v>167364493.61666638</v>
      </c>
      <c r="C17" s="65">
        <v>147073873.04420537</v>
      </c>
      <c r="D17" s="65">
        <v>112403926.64669201</v>
      </c>
      <c r="E17" s="65">
        <v>43203214.199712232</v>
      </c>
      <c r="F17" s="65">
        <v>43250183.451105021</v>
      </c>
      <c r="G17" s="65">
        <v>13159788.059084984</v>
      </c>
      <c r="H17" s="65">
        <v>8428941.9971583355</v>
      </c>
      <c r="I17" s="65">
        <v>5216637.2365992945</v>
      </c>
      <c r="J17" s="97">
        <v>540203104.44122362</v>
      </c>
    </row>
    <row r="18" spans="1:10" ht="16.5" thickBot="1" x14ac:dyDescent="0.25">
      <c r="A18" s="77" t="s">
        <v>380</v>
      </c>
      <c r="B18" s="78">
        <v>13427830040.938896</v>
      </c>
      <c r="C18" s="78">
        <v>11045146821.367111</v>
      </c>
      <c r="D18" s="78">
        <v>9464312680.006855</v>
      </c>
      <c r="E18" s="78">
        <v>4000117645.5591941</v>
      </c>
      <c r="F18" s="78">
        <v>3674662863.6038475</v>
      </c>
      <c r="G18" s="78">
        <v>1116675779.3785803</v>
      </c>
      <c r="H18" s="78">
        <v>679094583.47303736</v>
      </c>
      <c r="I18" s="78">
        <v>648081415.42895198</v>
      </c>
      <c r="J18" s="100">
        <v>44061673859.915413</v>
      </c>
    </row>
    <row r="19" spans="1:10" s="203" customFormat="1" x14ac:dyDescent="0.2">
      <c r="A19" s="203" t="s">
        <v>242</v>
      </c>
    </row>
  </sheetData>
  <mergeCells count="2">
    <mergeCell ref="A1:J1"/>
    <mergeCell ref="A19:XFD19"/>
  </mergeCells>
  <hyperlinks>
    <hyperlink ref="A19" location="TableOfContents!A1" display="Back to Table of Contents" xr:uid="{E38BC9EE-1612-4BBA-90DF-946E7DCA40AD}"/>
  </hyperlinks>
  <pageMargins left="0.7" right="0.7" top="0.75" bottom="0.75" header="0.3" footer="0.3"/>
  <pageSetup paperSize="9"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T_h043</f>
        <v>Table N.43 Total annualised committed supports (participants in SIL) by gender as at 31 March 2023 ($m)</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65">
        <v>2554718390.3515916</v>
      </c>
      <c r="C3" s="65">
        <v>1639531550.2684469</v>
      </c>
      <c r="D3" s="65">
        <v>1527504239.3107989</v>
      </c>
      <c r="E3" s="65">
        <v>663656900.04217529</v>
      </c>
      <c r="F3" s="65">
        <v>691313639.85846305</v>
      </c>
      <c r="G3" s="65">
        <v>232476443.31781963</v>
      </c>
      <c r="H3" s="65">
        <v>138614236.86285558</v>
      </c>
      <c r="I3" s="65">
        <v>197033077.10593396</v>
      </c>
      <c r="J3" s="66">
        <v>7645097044.0432959</v>
      </c>
    </row>
    <row r="4" spans="1:10" ht="15.75" x14ac:dyDescent="0.2">
      <c r="A4" s="89" t="s">
        <v>382</v>
      </c>
      <c r="B4" s="65">
        <v>1686144910.704684</v>
      </c>
      <c r="C4" s="65">
        <v>1073868151.4244654</v>
      </c>
      <c r="D4" s="65">
        <v>1022726151.4186713</v>
      </c>
      <c r="E4" s="65">
        <v>440166832.17225659</v>
      </c>
      <c r="F4" s="65">
        <v>467164241.12758136</v>
      </c>
      <c r="G4" s="65">
        <v>162527971.03726941</v>
      </c>
      <c r="H4" s="65">
        <v>94954188.400825769</v>
      </c>
      <c r="I4" s="65">
        <v>120660229.07929462</v>
      </c>
      <c r="J4" s="66">
        <v>5068212675.3650465</v>
      </c>
    </row>
    <row r="5" spans="1:10" ht="16.5" thickBot="1" x14ac:dyDescent="0.25">
      <c r="A5" s="91" t="s">
        <v>383</v>
      </c>
      <c r="B5" s="65">
        <v>15753033.089671878</v>
      </c>
      <c r="C5" s="65">
        <v>11027451.363760429</v>
      </c>
      <c r="D5" s="65">
        <v>5978286.7214289457</v>
      </c>
      <c r="E5" s="65">
        <v>4473769.4828610281</v>
      </c>
      <c r="F5" s="65">
        <v>42091651.391060539</v>
      </c>
      <c r="G5" s="65">
        <v>9962631.8115758728</v>
      </c>
      <c r="H5" s="65">
        <v>1363368.349619474</v>
      </c>
      <c r="I5" s="65">
        <v>505969.64795081975</v>
      </c>
      <c r="J5" s="66">
        <v>91156161.857928976</v>
      </c>
    </row>
    <row r="6" spans="1:10" ht="15.75" x14ac:dyDescent="0.2">
      <c r="A6" s="77" t="s">
        <v>380</v>
      </c>
      <c r="B6" s="78">
        <v>4256616334.1459475</v>
      </c>
      <c r="C6" s="78">
        <v>2724427153.0566726</v>
      </c>
      <c r="D6" s="78">
        <v>2556208677.4508991</v>
      </c>
      <c r="E6" s="78">
        <v>1108297501.6972928</v>
      </c>
      <c r="F6" s="78">
        <v>1200569532.377105</v>
      </c>
      <c r="G6" s="78">
        <v>404967046.16666496</v>
      </c>
      <c r="H6" s="78">
        <v>234931793.61330083</v>
      </c>
      <c r="I6" s="78">
        <v>318199275.83317941</v>
      </c>
      <c r="J6" s="79">
        <v>12804465881.266272</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23887245-3951-4D58-A883-1D20F72EA16B}"/>
  </hyperlinks>
  <pageMargins left="0.7" right="0.7" top="0.75" bottom="0.75" header="0.3" footer="0.3"/>
  <pageSetup paperSize="9"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T_h044</f>
        <v>Table N.44 Average annualised committed supports (participants in SIL) by gender as at 31 March 2023 ($)</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81">
        <v>399400</v>
      </c>
      <c r="C3" s="81">
        <v>417600</v>
      </c>
      <c r="D3" s="81">
        <v>409600</v>
      </c>
      <c r="E3" s="81">
        <v>399800</v>
      </c>
      <c r="F3" s="81">
        <v>424900</v>
      </c>
      <c r="G3" s="81">
        <v>427300</v>
      </c>
      <c r="H3" s="81">
        <v>390500</v>
      </c>
      <c r="I3" s="81">
        <v>610000</v>
      </c>
      <c r="J3" s="82">
        <v>411900</v>
      </c>
    </row>
    <row r="4" spans="1:10" ht="15.75" x14ac:dyDescent="0.2">
      <c r="A4" s="89" t="s">
        <v>382</v>
      </c>
      <c r="B4" s="81">
        <v>395100</v>
      </c>
      <c r="C4" s="81">
        <v>401700</v>
      </c>
      <c r="D4" s="81">
        <v>406300</v>
      </c>
      <c r="E4" s="81">
        <v>399800</v>
      </c>
      <c r="F4" s="81">
        <v>405200</v>
      </c>
      <c r="G4" s="81">
        <v>416700</v>
      </c>
      <c r="H4" s="81">
        <v>411100</v>
      </c>
      <c r="I4" s="81">
        <v>569200</v>
      </c>
      <c r="J4" s="82">
        <v>404000</v>
      </c>
    </row>
    <row r="5" spans="1:10" ht="16.5" thickBot="1" x14ac:dyDescent="0.25">
      <c r="A5" s="91" t="s">
        <v>383</v>
      </c>
      <c r="B5" s="81">
        <v>403900</v>
      </c>
      <c r="C5" s="81" t="s">
        <v>266</v>
      </c>
      <c r="D5" s="81" t="s">
        <v>266</v>
      </c>
      <c r="E5" s="81" t="s">
        <v>266</v>
      </c>
      <c r="F5" s="81">
        <v>300700</v>
      </c>
      <c r="G5" s="81">
        <v>398500</v>
      </c>
      <c r="H5" s="81" t="s">
        <v>266</v>
      </c>
      <c r="I5" s="81" t="s">
        <v>266</v>
      </c>
      <c r="J5" s="82">
        <v>349300</v>
      </c>
    </row>
    <row r="6" spans="1:10" ht="15.75" x14ac:dyDescent="0.2">
      <c r="A6" s="77" t="s">
        <v>380</v>
      </c>
      <c r="B6" s="86">
        <v>397700</v>
      </c>
      <c r="C6" s="86">
        <v>411200</v>
      </c>
      <c r="D6" s="86">
        <v>408100</v>
      </c>
      <c r="E6" s="86">
        <v>400000</v>
      </c>
      <c r="F6" s="86">
        <v>411200</v>
      </c>
      <c r="G6" s="86">
        <v>422300</v>
      </c>
      <c r="H6" s="86">
        <v>398900</v>
      </c>
      <c r="I6" s="86">
        <v>593700</v>
      </c>
      <c r="J6" s="87">
        <v>408200</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E52DE535-F16C-4495-A449-4E8C32370921}"/>
  </hyperlinks>
  <pageMargins left="0.7" right="0.7" top="0.75" bottom="0.75" header="0.3" footer="0.3"/>
  <pageSetup paperSize="9"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6384" ht="30" customHeight="1" x14ac:dyDescent="0.2">
      <c r="A1" s="201" t="str">
        <f>T_h045</f>
        <v>Table N.45 Total annualised committed supports (participants in SIL) by age group as at 31 March 2023 ($m)</v>
      </c>
      <c r="B1" s="201"/>
      <c r="C1" s="201"/>
      <c r="D1" s="201"/>
      <c r="E1" s="201"/>
      <c r="F1" s="201"/>
      <c r="G1" s="201"/>
      <c r="H1" s="201"/>
      <c r="I1" s="201"/>
      <c r="J1" s="201"/>
    </row>
    <row r="2" spans="1:16384" ht="16.5" thickBot="1" x14ac:dyDescent="0.25">
      <c r="A2" s="12" t="s">
        <v>34</v>
      </c>
      <c r="B2" s="24" t="s">
        <v>35</v>
      </c>
      <c r="C2" s="24" t="s">
        <v>36</v>
      </c>
      <c r="D2" s="24" t="s">
        <v>37</v>
      </c>
      <c r="E2" s="24" t="s">
        <v>38</v>
      </c>
      <c r="F2" s="24" t="s">
        <v>39</v>
      </c>
      <c r="G2" s="24" t="s">
        <v>40</v>
      </c>
      <c r="H2" s="24" t="s">
        <v>41</v>
      </c>
      <c r="I2" s="24" t="s">
        <v>42</v>
      </c>
      <c r="J2" s="63" t="s">
        <v>43</v>
      </c>
    </row>
    <row r="3" spans="1:16384" ht="15.75" x14ac:dyDescent="0.2">
      <c r="A3" s="88" t="s">
        <v>371</v>
      </c>
      <c r="B3" s="65" t="s">
        <v>266</v>
      </c>
      <c r="C3" s="65" t="s">
        <v>266</v>
      </c>
      <c r="D3" s="65" t="s">
        <v>266</v>
      </c>
      <c r="E3" s="65" t="s">
        <v>266</v>
      </c>
      <c r="F3" s="65" t="s">
        <v>266</v>
      </c>
      <c r="G3" s="65" t="s">
        <v>266</v>
      </c>
      <c r="H3" s="65" t="s">
        <v>266</v>
      </c>
      <c r="I3" s="65" t="s">
        <v>266</v>
      </c>
      <c r="J3" s="66" t="s">
        <v>266</v>
      </c>
      <c r="K3" s="7">
        <v>0</v>
      </c>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c r="DN3" s="7">
        <v>0</v>
      </c>
      <c r="DO3" s="7">
        <v>0</v>
      </c>
      <c r="DP3" s="7">
        <v>0</v>
      </c>
      <c r="DQ3" s="7">
        <v>0</v>
      </c>
      <c r="DR3" s="7">
        <v>0</v>
      </c>
      <c r="DS3" s="7">
        <v>0</v>
      </c>
      <c r="DT3" s="7">
        <v>0</v>
      </c>
      <c r="DU3" s="7">
        <v>0</v>
      </c>
      <c r="DV3" s="7">
        <v>0</v>
      </c>
      <c r="DW3" s="7">
        <v>0</v>
      </c>
      <c r="DX3" s="7">
        <v>0</v>
      </c>
      <c r="DY3" s="7">
        <v>0</v>
      </c>
      <c r="DZ3" s="7">
        <v>0</v>
      </c>
      <c r="EA3" s="7">
        <v>0</v>
      </c>
      <c r="EB3" s="7">
        <v>0</v>
      </c>
      <c r="EC3" s="7">
        <v>0</v>
      </c>
      <c r="ED3" s="7">
        <v>0</v>
      </c>
      <c r="EE3" s="7">
        <v>0</v>
      </c>
      <c r="EF3" s="7">
        <v>0</v>
      </c>
      <c r="EG3" s="7">
        <v>0</v>
      </c>
      <c r="EH3" s="7">
        <v>0</v>
      </c>
      <c r="EI3" s="7">
        <v>0</v>
      </c>
      <c r="EJ3" s="7">
        <v>0</v>
      </c>
      <c r="EK3" s="7">
        <v>0</v>
      </c>
      <c r="EL3" s="7">
        <v>0</v>
      </c>
      <c r="EM3" s="7">
        <v>0</v>
      </c>
      <c r="EN3" s="7">
        <v>0</v>
      </c>
      <c r="EO3" s="7">
        <v>0</v>
      </c>
      <c r="EP3" s="7">
        <v>0</v>
      </c>
      <c r="EQ3" s="7">
        <v>0</v>
      </c>
      <c r="ER3" s="7">
        <v>0</v>
      </c>
      <c r="ES3" s="7">
        <v>0</v>
      </c>
      <c r="ET3" s="7">
        <v>0</v>
      </c>
      <c r="EU3" s="7">
        <v>0</v>
      </c>
      <c r="EV3" s="7">
        <v>0</v>
      </c>
      <c r="EW3" s="7">
        <v>0</v>
      </c>
      <c r="EX3" s="7">
        <v>0</v>
      </c>
      <c r="EY3" s="7">
        <v>0</v>
      </c>
      <c r="EZ3" s="7">
        <v>0</v>
      </c>
      <c r="FA3" s="7">
        <v>0</v>
      </c>
      <c r="FB3" s="7">
        <v>0</v>
      </c>
      <c r="FC3" s="7">
        <v>0</v>
      </c>
      <c r="FD3" s="7">
        <v>0</v>
      </c>
      <c r="FE3" s="7">
        <v>0</v>
      </c>
      <c r="FF3" s="7">
        <v>0</v>
      </c>
      <c r="FG3" s="7">
        <v>0</v>
      </c>
      <c r="FH3" s="7">
        <v>0</v>
      </c>
      <c r="FI3" s="7">
        <v>0</v>
      </c>
      <c r="FJ3" s="7">
        <v>0</v>
      </c>
      <c r="FK3" s="7">
        <v>0</v>
      </c>
      <c r="FL3" s="7">
        <v>0</v>
      </c>
      <c r="FM3" s="7">
        <v>0</v>
      </c>
      <c r="FN3" s="7">
        <v>0</v>
      </c>
      <c r="FO3" s="7">
        <v>0</v>
      </c>
      <c r="FP3" s="7">
        <v>0</v>
      </c>
      <c r="FQ3" s="7">
        <v>0</v>
      </c>
      <c r="FR3" s="7">
        <v>0</v>
      </c>
      <c r="FS3" s="7">
        <v>0</v>
      </c>
      <c r="FT3" s="7">
        <v>0</v>
      </c>
      <c r="FU3" s="7">
        <v>0</v>
      </c>
      <c r="FV3" s="7">
        <v>0</v>
      </c>
      <c r="FW3" s="7">
        <v>0</v>
      </c>
      <c r="FX3" s="7">
        <v>0</v>
      </c>
      <c r="FY3" s="7">
        <v>0</v>
      </c>
      <c r="FZ3" s="7">
        <v>0</v>
      </c>
      <c r="GA3" s="7">
        <v>0</v>
      </c>
      <c r="GB3" s="7">
        <v>0</v>
      </c>
      <c r="GC3" s="7">
        <v>0</v>
      </c>
      <c r="GD3" s="7">
        <v>0</v>
      </c>
      <c r="GE3" s="7">
        <v>0</v>
      </c>
      <c r="GF3" s="7">
        <v>0</v>
      </c>
      <c r="GG3" s="7">
        <v>0</v>
      </c>
      <c r="GH3" s="7">
        <v>0</v>
      </c>
      <c r="GI3" s="7">
        <v>0</v>
      </c>
      <c r="GJ3" s="7">
        <v>0</v>
      </c>
      <c r="GK3" s="7">
        <v>0</v>
      </c>
      <c r="GL3" s="7">
        <v>0</v>
      </c>
      <c r="GM3" s="7">
        <v>0</v>
      </c>
      <c r="GN3" s="7">
        <v>0</v>
      </c>
      <c r="GO3" s="7">
        <v>0</v>
      </c>
      <c r="GP3" s="7">
        <v>0</v>
      </c>
      <c r="GQ3" s="7">
        <v>0</v>
      </c>
      <c r="GR3" s="7">
        <v>0</v>
      </c>
      <c r="GS3" s="7">
        <v>0</v>
      </c>
      <c r="GT3" s="7">
        <v>0</v>
      </c>
      <c r="GU3" s="7">
        <v>0</v>
      </c>
      <c r="GV3" s="7">
        <v>0</v>
      </c>
      <c r="GW3" s="7">
        <v>0</v>
      </c>
      <c r="GX3" s="7">
        <v>0</v>
      </c>
      <c r="GY3" s="7">
        <v>0</v>
      </c>
      <c r="GZ3" s="7">
        <v>0</v>
      </c>
      <c r="HA3" s="7">
        <v>0</v>
      </c>
      <c r="HB3" s="7">
        <v>0</v>
      </c>
      <c r="HC3" s="7">
        <v>0</v>
      </c>
      <c r="HD3" s="7">
        <v>0</v>
      </c>
      <c r="HE3" s="7">
        <v>0</v>
      </c>
      <c r="HF3" s="7">
        <v>0</v>
      </c>
      <c r="HG3" s="7">
        <v>0</v>
      </c>
      <c r="HH3" s="7">
        <v>0</v>
      </c>
      <c r="HI3" s="7">
        <v>0</v>
      </c>
      <c r="HJ3" s="7">
        <v>0</v>
      </c>
      <c r="HK3" s="7">
        <v>0</v>
      </c>
      <c r="HL3" s="7">
        <v>0</v>
      </c>
      <c r="HM3" s="7">
        <v>0</v>
      </c>
      <c r="HN3" s="7">
        <v>0</v>
      </c>
      <c r="HO3" s="7">
        <v>0</v>
      </c>
      <c r="HP3" s="7">
        <v>0</v>
      </c>
      <c r="HQ3" s="7">
        <v>0</v>
      </c>
      <c r="HR3" s="7">
        <v>0</v>
      </c>
      <c r="HS3" s="7">
        <v>0</v>
      </c>
      <c r="HT3" s="7">
        <v>0</v>
      </c>
      <c r="HU3" s="7">
        <v>0</v>
      </c>
      <c r="HV3" s="7">
        <v>0</v>
      </c>
      <c r="HW3" s="7">
        <v>0</v>
      </c>
      <c r="HX3" s="7">
        <v>0</v>
      </c>
      <c r="HY3" s="7">
        <v>0</v>
      </c>
      <c r="HZ3" s="7">
        <v>0</v>
      </c>
      <c r="IA3" s="7">
        <v>0</v>
      </c>
      <c r="IB3" s="7">
        <v>0</v>
      </c>
      <c r="IC3" s="7">
        <v>0</v>
      </c>
      <c r="ID3" s="7">
        <v>0</v>
      </c>
      <c r="IE3" s="7">
        <v>0</v>
      </c>
      <c r="IF3" s="7">
        <v>0</v>
      </c>
      <c r="IG3" s="7">
        <v>0</v>
      </c>
      <c r="IH3" s="7">
        <v>0</v>
      </c>
      <c r="II3" s="7">
        <v>0</v>
      </c>
      <c r="IJ3" s="7">
        <v>0</v>
      </c>
      <c r="IK3" s="7">
        <v>0</v>
      </c>
      <c r="IL3" s="7">
        <v>0</v>
      </c>
      <c r="IM3" s="7">
        <v>0</v>
      </c>
      <c r="IN3" s="7">
        <v>0</v>
      </c>
      <c r="IO3" s="7">
        <v>0</v>
      </c>
      <c r="IP3" s="7">
        <v>0</v>
      </c>
      <c r="IQ3" s="7">
        <v>0</v>
      </c>
      <c r="IR3" s="7">
        <v>0</v>
      </c>
      <c r="IS3" s="7">
        <v>0</v>
      </c>
      <c r="IT3" s="7">
        <v>0</v>
      </c>
      <c r="IU3" s="7">
        <v>0</v>
      </c>
      <c r="IV3" s="7">
        <v>0</v>
      </c>
      <c r="IW3" s="7">
        <v>0</v>
      </c>
      <c r="IX3" s="7">
        <v>0</v>
      </c>
      <c r="IY3" s="7">
        <v>0</v>
      </c>
      <c r="IZ3" s="7">
        <v>0</v>
      </c>
      <c r="JA3" s="7">
        <v>0</v>
      </c>
      <c r="JB3" s="7">
        <v>0</v>
      </c>
      <c r="JC3" s="7">
        <v>0</v>
      </c>
      <c r="JD3" s="7">
        <v>0</v>
      </c>
      <c r="JE3" s="7">
        <v>0</v>
      </c>
      <c r="JF3" s="7">
        <v>0</v>
      </c>
      <c r="JG3" s="7">
        <v>0</v>
      </c>
      <c r="JH3" s="7">
        <v>0</v>
      </c>
      <c r="JI3" s="7">
        <v>0</v>
      </c>
      <c r="JJ3" s="7">
        <v>0</v>
      </c>
      <c r="JK3" s="7">
        <v>0</v>
      </c>
      <c r="JL3" s="7">
        <v>0</v>
      </c>
      <c r="JM3" s="7">
        <v>0</v>
      </c>
      <c r="JN3" s="7">
        <v>0</v>
      </c>
      <c r="JO3" s="7">
        <v>0</v>
      </c>
      <c r="JP3" s="7">
        <v>0</v>
      </c>
      <c r="JQ3" s="7">
        <v>0</v>
      </c>
      <c r="JR3" s="7">
        <v>0</v>
      </c>
      <c r="JS3" s="7">
        <v>0</v>
      </c>
      <c r="JT3" s="7">
        <v>0</v>
      </c>
      <c r="JU3" s="7">
        <v>0</v>
      </c>
      <c r="JV3" s="7">
        <v>0</v>
      </c>
      <c r="JW3" s="7">
        <v>0</v>
      </c>
      <c r="JX3" s="7">
        <v>0</v>
      </c>
      <c r="JY3" s="7">
        <v>0</v>
      </c>
      <c r="JZ3" s="7">
        <v>0</v>
      </c>
      <c r="KA3" s="7">
        <v>0</v>
      </c>
      <c r="KB3" s="7">
        <v>0</v>
      </c>
      <c r="KC3" s="7">
        <v>0</v>
      </c>
      <c r="KD3" s="7">
        <v>0</v>
      </c>
      <c r="KE3" s="7">
        <v>0</v>
      </c>
      <c r="KF3" s="7">
        <v>0</v>
      </c>
      <c r="KG3" s="7">
        <v>0</v>
      </c>
      <c r="KH3" s="7">
        <v>0</v>
      </c>
      <c r="KI3" s="7">
        <v>0</v>
      </c>
      <c r="KJ3" s="7">
        <v>0</v>
      </c>
      <c r="KK3" s="7">
        <v>0</v>
      </c>
      <c r="KL3" s="7">
        <v>0</v>
      </c>
      <c r="KM3" s="7">
        <v>0</v>
      </c>
      <c r="KN3" s="7">
        <v>0</v>
      </c>
      <c r="KO3" s="7">
        <v>0</v>
      </c>
      <c r="KP3" s="7">
        <v>0</v>
      </c>
      <c r="KQ3" s="7">
        <v>0</v>
      </c>
      <c r="KR3" s="7">
        <v>0</v>
      </c>
      <c r="KS3" s="7">
        <v>0</v>
      </c>
      <c r="KT3" s="7">
        <v>0</v>
      </c>
      <c r="KU3" s="7">
        <v>0</v>
      </c>
      <c r="KV3" s="7">
        <v>0</v>
      </c>
      <c r="KW3" s="7">
        <v>0</v>
      </c>
      <c r="KX3" s="7">
        <v>0</v>
      </c>
      <c r="KY3" s="7">
        <v>0</v>
      </c>
      <c r="KZ3" s="7">
        <v>0</v>
      </c>
      <c r="LA3" s="7">
        <v>0</v>
      </c>
      <c r="LB3" s="7">
        <v>0</v>
      </c>
      <c r="LC3" s="7">
        <v>0</v>
      </c>
      <c r="LD3" s="7">
        <v>0</v>
      </c>
      <c r="LE3" s="7">
        <v>0</v>
      </c>
      <c r="LF3" s="7">
        <v>0</v>
      </c>
      <c r="LG3" s="7">
        <v>0</v>
      </c>
      <c r="LH3" s="7">
        <v>0</v>
      </c>
      <c r="LI3" s="7">
        <v>0</v>
      </c>
      <c r="LJ3" s="7">
        <v>0</v>
      </c>
      <c r="LK3" s="7">
        <v>0</v>
      </c>
      <c r="LL3" s="7">
        <v>0</v>
      </c>
      <c r="LM3" s="7">
        <v>0</v>
      </c>
      <c r="LN3" s="7">
        <v>0</v>
      </c>
      <c r="LO3" s="7">
        <v>0</v>
      </c>
      <c r="LP3" s="7">
        <v>0</v>
      </c>
      <c r="LQ3" s="7">
        <v>0</v>
      </c>
      <c r="LR3" s="7">
        <v>0</v>
      </c>
      <c r="LS3" s="7">
        <v>0</v>
      </c>
      <c r="LT3" s="7">
        <v>0</v>
      </c>
      <c r="LU3" s="7">
        <v>0</v>
      </c>
      <c r="LV3" s="7">
        <v>0</v>
      </c>
      <c r="LW3" s="7">
        <v>0</v>
      </c>
      <c r="LX3" s="7">
        <v>0</v>
      </c>
      <c r="LY3" s="7">
        <v>0</v>
      </c>
      <c r="LZ3" s="7">
        <v>0</v>
      </c>
      <c r="MA3" s="7">
        <v>0</v>
      </c>
      <c r="MB3" s="7">
        <v>0</v>
      </c>
      <c r="MC3" s="7">
        <v>0</v>
      </c>
      <c r="MD3" s="7">
        <v>0</v>
      </c>
      <c r="ME3" s="7">
        <v>0</v>
      </c>
      <c r="MF3" s="7">
        <v>0</v>
      </c>
      <c r="MG3" s="7">
        <v>0</v>
      </c>
      <c r="MH3" s="7">
        <v>0</v>
      </c>
      <c r="MI3" s="7">
        <v>0</v>
      </c>
      <c r="MJ3" s="7">
        <v>0</v>
      </c>
      <c r="MK3" s="7">
        <v>0</v>
      </c>
      <c r="ML3" s="7">
        <v>0</v>
      </c>
      <c r="MM3" s="7">
        <v>0</v>
      </c>
      <c r="MN3" s="7">
        <v>0</v>
      </c>
      <c r="MO3" s="7">
        <v>0</v>
      </c>
      <c r="MP3" s="7">
        <v>0</v>
      </c>
      <c r="MQ3" s="7">
        <v>0</v>
      </c>
      <c r="MR3" s="7">
        <v>0</v>
      </c>
      <c r="MS3" s="7">
        <v>0</v>
      </c>
      <c r="MT3" s="7">
        <v>0</v>
      </c>
      <c r="MU3" s="7">
        <v>0</v>
      </c>
      <c r="MV3" s="7">
        <v>0</v>
      </c>
      <c r="MW3" s="7">
        <v>0</v>
      </c>
      <c r="MX3" s="7">
        <v>0</v>
      </c>
      <c r="MY3" s="7">
        <v>0</v>
      </c>
      <c r="MZ3" s="7">
        <v>0</v>
      </c>
      <c r="NA3" s="7">
        <v>0</v>
      </c>
      <c r="NB3" s="7">
        <v>0</v>
      </c>
      <c r="NC3" s="7">
        <v>0</v>
      </c>
      <c r="ND3" s="7">
        <v>0</v>
      </c>
      <c r="NE3" s="7">
        <v>0</v>
      </c>
      <c r="NF3" s="7">
        <v>0</v>
      </c>
      <c r="NG3" s="7">
        <v>0</v>
      </c>
      <c r="NH3" s="7">
        <v>0</v>
      </c>
      <c r="NI3" s="7">
        <v>0</v>
      </c>
      <c r="NJ3" s="7">
        <v>0</v>
      </c>
      <c r="NK3" s="7">
        <v>0</v>
      </c>
      <c r="NL3" s="7">
        <v>0</v>
      </c>
      <c r="NM3" s="7">
        <v>0</v>
      </c>
      <c r="NN3" s="7">
        <v>0</v>
      </c>
      <c r="NO3" s="7">
        <v>0</v>
      </c>
      <c r="NP3" s="7">
        <v>0</v>
      </c>
      <c r="NQ3" s="7">
        <v>0</v>
      </c>
      <c r="NR3" s="7">
        <v>0</v>
      </c>
      <c r="NS3" s="7">
        <v>0</v>
      </c>
      <c r="NT3" s="7">
        <v>0</v>
      </c>
      <c r="NU3" s="7">
        <v>0</v>
      </c>
      <c r="NV3" s="7">
        <v>0</v>
      </c>
      <c r="NW3" s="7">
        <v>0</v>
      </c>
      <c r="NX3" s="7">
        <v>0</v>
      </c>
      <c r="NY3" s="7">
        <v>0</v>
      </c>
      <c r="NZ3" s="7">
        <v>0</v>
      </c>
      <c r="OA3" s="7">
        <v>0</v>
      </c>
      <c r="OB3" s="7">
        <v>0</v>
      </c>
      <c r="OC3" s="7">
        <v>0</v>
      </c>
      <c r="OD3" s="7">
        <v>0</v>
      </c>
      <c r="OE3" s="7">
        <v>0</v>
      </c>
      <c r="OF3" s="7">
        <v>0</v>
      </c>
      <c r="OG3" s="7">
        <v>0</v>
      </c>
      <c r="OH3" s="7">
        <v>0</v>
      </c>
      <c r="OI3" s="7">
        <v>0</v>
      </c>
      <c r="OJ3" s="7">
        <v>0</v>
      </c>
      <c r="OK3" s="7">
        <v>0</v>
      </c>
      <c r="OL3" s="7">
        <v>0</v>
      </c>
      <c r="OM3" s="7">
        <v>0</v>
      </c>
      <c r="ON3" s="7">
        <v>0</v>
      </c>
      <c r="OO3" s="7">
        <v>0</v>
      </c>
      <c r="OP3" s="7">
        <v>0</v>
      </c>
      <c r="OQ3" s="7">
        <v>0</v>
      </c>
      <c r="OR3" s="7">
        <v>0</v>
      </c>
      <c r="OS3" s="7">
        <v>0</v>
      </c>
      <c r="OT3" s="7">
        <v>0</v>
      </c>
      <c r="OU3" s="7">
        <v>0</v>
      </c>
      <c r="OV3" s="7">
        <v>0</v>
      </c>
      <c r="OW3" s="7">
        <v>0</v>
      </c>
      <c r="OX3" s="7">
        <v>0</v>
      </c>
      <c r="OY3" s="7">
        <v>0</v>
      </c>
      <c r="OZ3" s="7">
        <v>0</v>
      </c>
      <c r="PA3" s="7">
        <v>0</v>
      </c>
      <c r="PB3" s="7">
        <v>0</v>
      </c>
      <c r="PC3" s="7">
        <v>0</v>
      </c>
      <c r="PD3" s="7">
        <v>0</v>
      </c>
      <c r="PE3" s="7">
        <v>0</v>
      </c>
      <c r="PF3" s="7">
        <v>0</v>
      </c>
      <c r="PG3" s="7">
        <v>0</v>
      </c>
      <c r="PH3" s="7">
        <v>0</v>
      </c>
      <c r="PI3" s="7">
        <v>0</v>
      </c>
      <c r="PJ3" s="7">
        <v>0</v>
      </c>
      <c r="PK3" s="7">
        <v>0</v>
      </c>
      <c r="PL3" s="7">
        <v>0</v>
      </c>
      <c r="PM3" s="7">
        <v>0</v>
      </c>
      <c r="PN3" s="7">
        <v>0</v>
      </c>
      <c r="PO3" s="7">
        <v>0</v>
      </c>
      <c r="PP3" s="7">
        <v>0</v>
      </c>
      <c r="PQ3" s="7">
        <v>0</v>
      </c>
      <c r="PR3" s="7">
        <v>0</v>
      </c>
      <c r="PS3" s="7">
        <v>0</v>
      </c>
      <c r="PT3" s="7">
        <v>0</v>
      </c>
      <c r="PU3" s="7">
        <v>0</v>
      </c>
      <c r="PV3" s="7">
        <v>0</v>
      </c>
      <c r="PW3" s="7">
        <v>0</v>
      </c>
      <c r="PX3" s="7">
        <v>0</v>
      </c>
      <c r="PY3" s="7">
        <v>0</v>
      </c>
      <c r="PZ3" s="7">
        <v>0</v>
      </c>
      <c r="QA3" s="7">
        <v>0</v>
      </c>
      <c r="QB3" s="7">
        <v>0</v>
      </c>
      <c r="QC3" s="7">
        <v>0</v>
      </c>
      <c r="QD3" s="7">
        <v>0</v>
      </c>
      <c r="QE3" s="7">
        <v>0</v>
      </c>
      <c r="QF3" s="7">
        <v>0</v>
      </c>
      <c r="QG3" s="7">
        <v>0</v>
      </c>
      <c r="QH3" s="7">
        <v>0</v>
      </c>
      <c r="QI3" s="7">
        <v>0</v>
      </c>
      <c r="QJ3" s="7">
        <v>0</v>
      </c>
      <c r="QK3" s="7">
        <v>0</v>
      </c>
      <c r="QL3" s="7">
        <v>0</v>
      </c>
      <c r="QM3" s="7">
        <v>0</v>
      </c>
      <c r="QN3" s="7">
        <v>0</v>
      </c>
      <c r="QO3" s="7">
        <v>0</v>
      </c>
      <c r="QP3" s="7">
        <v>0</v>
      </c>
      <c r="QQ3" s="7">
        <v>0</v>
      </c>
      <c r="QR3" s="7">
        <v>0</v>
      </c>
      <c r="QS3" s="7">
        <v>0</v>
      </c>
      <c r="QT3" s="7">
        <v>0</v>
      </c>
      <c r="QU3" s="7">
        <v>0</v>
      </c>
      <c r="QV3" s="7">
        <v>0</v>
      </c>
      <c r="QW3" s="7">
        <v>0</v>
      </c>
      <c r="QX3" s="7">
        <v>0</v>
      </c>
      <c r="QY3" s="7">
        <v>0</v>
      </c>
      <c r="QZ3" s="7">
        <v>0</v>
      </c>
      <c r="RA3" s="7">
        <v>0</v>
      </c>
      <c r="RB3" s="7">
        <v>0</v>
      </c>
      <c r="RC3" s="7">
        <v>0</v>
      </c>
      <c r="RD3" s="7">
        <v>0</v>
      </c>
      <c r="RE3" s="7">
        <v>0</v>
      </c>
      <c r="RF3" s="7">
        <v>0</v>
      </c>
      <c r="RG3" s="7">
        <v>0</v>
      </c>
      <c r="RH3" s="7">
        <v>0</v>
      </c>
      <c r="RI3" s="7">
        <v>0</v>
      </c>
      <c r="RJ3" s="7">
        <v>0</v>
      </c>
      <c r="RK3" s="7">
        <v>0</v>
      </c>
      <c r="RL3" s="7">
        <v>0</v>
      </c>
      <c r="RM3" s="7">
        <v>0</v>
      </c>
      <c r="RN3" s="7">
        <v>0</v>
      </c>
      <c r="RO3" s="7">
        <v>0</v>
      </c>
      <c r="RP3" s="7">
        <v>0</v>
      </c>
      <c r="RQ3" s="7">
        <v>0</v>
      </c>
      <c r="RR3" s="7">
        <v>0</v>
      </c>
      <c r="RS3" s="7">
        <v>0</v>
      </c>
      <c r="RT3" s="7">
        <v>0</v>
      </c>
      <c r="RU3" s="7">
        <v>0</v>
      </c>
      <c r="RV3" s="7">
        <v>0</v>
      </c>
      <c r="RW3" s="7">
        <v>0</v>
      </c>
      <c r="RX3" s="7">
        <v>0</v>
      </c>
      <c r="RY3" s="7">
        <v>0</v>
      </c>
      <c r="RZ3" s="7">
        <v>0</v>
      </c>
      <c r="SA3" s="7">
        <v>0</v>
      </c>
      <c r="SB3" s="7">
        <v>0</v>
      </c>
      <c r="SC3" s="7">
        <v>0</v>
      </c>
      <c r="SD3" s="7">
        <v>0</v>
      </c>
      <c r="SE3" s="7">
        <v>0</v>
      </c>
      <c r="SF3" s="7">
        <v>0</v>
      </c>
      <c r="SG3" s="7">
        <v>0</v>
      </c>
      <c r="SH3" s="7">
        <v>0</v>
      </c>
      <c r="SI3" s="7">
        <v>0</v>
      </c>
      <c r="SJ3" s="7">
        <v>0</v>
      </c>
      <c r="SK3" s="7">
        <v>0</v>
      </c>
      <c r="SL3" s="7">
        <v>0</v>
      </c>
      <c r="SM3" s="7">
        <v>0</v>
      </c>
      <c r="SN3" s="7">
        <v>0</v>
      </c>
      <c r="SO3" s="7">
        <v>0</v>
      </c>
      <c r="SP3" s="7">
        <v>0</v>
      </c>
      <c r="SQ3" s="7">
        <v>0</v>
      </c>
      <c r="SR3" s="7">
        <v>0</v>
      </c>
      <c r="SS3" s="7">
        <v>0</v>
      </c>
      <c r="ST3" s="7">
        <v>0</v>
      </c>
      <c r="SU3" s="7">
        <v>0</v>
      </c>
      <c r="SV3" s="7">
        <v>0</v>
      </c>
      <c r="SW3" s="7">
        <v>0</v>
      </c>
      <c r="SX3" s="7">
        <v>0</v>
      </c>
      <c r="SY3" s="7">
        <v>0</v>
      </c>
      <c r="SZ3" s="7">
        <v>0</v>
      </c>
      <c r="TA3" s="7">
        <v>0</v>
      </c>
      <c r="TB3" s="7">
        <v>0</v>
      </c>
      <c r="TC3" s="7">
        <v>0</v>
      </c>
      <c r="TD3" s="7">
        <v>0</v>
      </c>
      <c r="TE3" s="7">
        <v>0</v>
      </c>
      <c r="TF3" s="7">
        <v>0</v>
      </c>
      <c r="TG3" s="7">
        <v>0</v>
      </c>
      <c r="TH3" s="7">
        <v>0</v>
      </c>
      <c r="TI3" s="7">
        <v>0</v>
      </c>
      <c r="TJ3" s="7">
        <v>0</v>
      </c>
      <c r="TK3" s="7">
        <v>0</v>
      </c>
      <c r="TL3" s="7">
        <v>0</v>
      </c>
      <c r="TM3" s="7">
        <v>0</v>
      </c>
      <c r="TN3" s="7">
        <v>0</v>
      </c>
      <c r="TO3" s="7">
        <v>0</v>
      </c>
      <c r="TP3" s="7">
        <v>0</v>
      </c>
      <c r="TQ3" s="7">
        <v>0</v>
      </c>
      <c r="TR3" s="7">
        <v>0</v>
      </c>
      <c r="TS3" s="7">
        <v>0</v>
      </c>
      <c r="TT3" s="7">
        <v>0</v>
      </c>
      <c r="TU3" s="7">
        <v>0</v>
      </c>
      <c r="TV3" s="7">
        <v>0</v>
      </c>
      <c r="TW3" s="7">
        <v>0</v>
      </c>
      <c r="TX3" s="7">
        <v>0</v>
      </c>
      <c r="TY3" s="7">
        <v>0</v>
      </c>
      <c r="TZ3" s="7">
        <v>0</v>
      </c>
      <c r="UA3" s="7">
        <v>0</v>
      </c>
      <c r="UB3" s="7">
        <v>0</v>
      </c>
      <c r="UC3" s="7">
        <v>0</v>
      </c>
      <c r="UD3" s="7">
        <v>0</v>
      </c>
      <c r="UE3" s="7">
        <v>0</v>
      </c>
      <c r="UF3" s="7">
        <v>0</v>
      </c>
      <c r="UG3" s="7">
        <v>0</v>
      </c>
      <c r="UH3" s="7">
        <v>0</v>
      </c>
      <c r="UI3" s="7">
        <v>0</v>
      </c>
      <c r="UJ3" s="7">
        <v>0</v>
      </c>
      <c r="UK3" s="7">
        <v>0</v>
      </c>
      <c r="UL3" s="7">
        <v>0</v>
      </c>
      <c r="UM3" s="7">
        <v>0</v>
      </c>
      <c r="UN3" s="7">
        <v>0</v>
      </c>
      <c r="UO3" s="7">
        <v>0</v>
      </c>
      <c r="UP3" s="7">
        <v>0</v>
      </c>
      <c r="UQ3" s="7">
        <v>0</v>
      </c>
      <c r="UR3" s="7">
        <v>0</v>
      </c>
      <c r="US3" s="7">
        <v>0</v>
      </c>
      <c r="UT3" s="7">
        <v>0</v>
      </c>
      <c r="UU3" s="7">
        <v>0</v>
      </c>
      <c r="UV3" s="7">
        <v>0</v>
      </c>
      <c r="UW3" s="7">
        <v>0</v>
      </c>
      <c r="UX3" s="7">
        <v>0</v>
      </c>
      <c r="UY3" s="7">
        <v>0</v>
      </c>
      <c r="UZ3" s="7">
        <v>0</v>
      </c>
      <c r="VA3" s="7">
        <v>0</v>
      </c>
      <c r="VB3" s="7">
        <v>0</v>
      </c>
      <c r="VC3" s="7">
        <v>0</v>
      </c>
      <c r="VD3" s="7">
        <v>0</v>
      </c>
      <c r="VE3" s="7">
        <v>0</v>
      </c>
      <c r="VF3" s="7">
        <v>0</v>
      </c>
      <c r="VG3" s="7">
        <v>0</v>
      </c>
      <c r="VH3" s="7">
        <v>0</v>
      </c>
      <c r="VI3" s="7">
        <v>0</v>
      </c>
      <c r="VJ3" s="7">
        <v>0</v>
      </c>
      <c r="VK3" s="7">
        <v>0</v>
      </c>
      <c r="VL3" s="7">
        <v>0</v>
      </c>
      <c r="VM3" s="7">
        <v>0</v>
      </c>
      <c r="VN3" s="7">
        <v>0</v>
      </c>
      <c r="VO3" s="7">
        <v>0</v>
      </c>
      <c r="VP3" s="7">
        <v>0</v>
      </c>
      <c r="VQ3" s="7">
        <v>0</v>
      </c>
      <c r="VR3" s="7">
        <v>0</v>
      </c>
      <c r="VS3" s="7">
        <v>0</v>
      </c>
      <c r="VT3" s="7">
        <v>0</v>
      </c>
      <c r="VU3" s="7">
        <v>0</v>
      </c>
      <c r="VV3" s="7">
        <v>0</v>
      </c>
      <c r="VW3" s="7">
        <v>0</v>
      </c>
      <c r="VX3" s="7">
        <v>0</v>
      </c>
      <c r="VY3" s="7">
        <v>0</v>
      </c>
      <c r="VZ3" s="7">
        <v>0</v>
      </c>
      <c r="WA3" s="7">
        <v>0</v>
      </c>
      <c r="WB3" s="7">
        <v>0</v>
      </c>
      <c r="WC3" s="7">
        <v>0</v>
      </c>
      <c r="WD3" s="7">
        <v>0</v>
      </c>
      <c r="WE3" s="7">
        <v>0</v>
      </c>
      <c r="WF3" s="7">
        <v>0</v>
      </c>
      <c r="WG3" s="7">
        <v>0</v>
      </c>
      <c r="WH3" s="7">
        <v>0</v>
      </c>
      <c r="WI3" s="7">
        <v>0</v>
      </c>
      <c r="WJ3" s="7">
        <v>0</v>
      </c>
      <c r="WK3" s="7">
        <v>0</v>
      </c>
      <c r="WL3" s="7">
        <v>0</v>
      </c>
      <c r="WM3" s="7">
        <v>0</v>
      </c>
      <c r="WN3" s="7">
        <v>0</v>
      </c>
      <c r="WO3" s="7">
        <v>0</v>
      </c>
      <c r="WP3" s="7">
        <v>0</v>
      </c>
      <c r="WQ3" s="7">
        <v>0</v>
      </c>
      <c r="WR3" s="7">
        <v>0</v>
      </c>
      <c r="WS3" s="7">
        <v>0</v>
      </c>
      <c r="WT3" s="7">
        <v>0</v>
      </c>
      <c r="WU3" s="7">
        <v>0</v>
      </c>
      <c r="WV3" s="7">
        <v>0</v>
      </c>
      <c r="WW3" s="7">
        <v>0</v>
      </c>
      <c r="WX3" s="7">
        <v>0</v>
      </c>
      <c r="WY3" s="7">
        <v>0</v>
      </c>
      <c r="WZ3" s="7">
        <v>0</v>
      </c>
      <c r="XA3" s="7">
        <v>0</v>
      </c>
      <c r="XB3" s="7">
        <v>0</v>
      </c>
      <c r="XC3" s="7">
        <v>0</v>
      </c>
      <c r="XD3" s="7">
        <v>0</v>
      </c>
      <c r="XE3" s="7">
        <v>0</v>
      </c>
      <c r="XF3" s="7">
        <v>0</v>
      </c>
      <c r="XG3" s="7">
        <v>0</v>
      </c>
      <c r="XH3" s="7">
        <v>0</v>
      </c>
      <c r="XI3" s="7">
        <v>0</v>
      </c>
      <c r="XJ3" s="7">
        <v>0</v>
      </c>
      <c r="XK3" s="7">
        <v>0</v>
      </c>
      <c r="XL3" s="7">
        <v>0</v>
      </c>
      <c r="XM3" s="7">
        <v>0</v>
      </c>
      <c r="XN3" s="7">
        <v>0</v>
      </c>
      <c r="XO3" s="7">
        <v>0</v>
      </c>
      <c r="XP3" s="7">
        <v>0</v>
      </c>
      <c r="XQ3" s="7">
        <v>0</v>
      </c>
      <c r="XR3" s="7">
        <v>0</v>
      </c>
      <c r="XS3" s="7">
        <v>0</v>
      </c>
      <c r="XT3" s="7">
        <v>0</v>
      </c>
      <c r="XU3" s="7">
        <v>0</v>
      </c>
      <c r="XV3" s="7">
        <v>0</v>
      </c>
      <c r="XW3" s="7">
        <v>0</v>
      </c>
      <c r="XX3" s="7">
        <v>0</v>
      </c>
      <c r="XY3" s="7">
        <v>0</v>
      </c>
      <c r="XZ3" s="7">
        <v>0</v>
      </c>
      <c r="YA3" s="7">
        <v>0</v>
      </c>
      <c r="YB3" s="7">
        <v>0</v>
      </c>
      <c r="YC3" s="7">
        <v>0</v>
      </c>
      <c r="YD3" s="7">
        <v>0</v>
      </c>
      <c r="YE3" s="7">
        <v>0</v>
      </c>
      <c r="YF3" s="7">
        <v>0</v>
      </c>
      <c r="YG3" s="7">
        <v>0</v>
      </c>
      <c r="YH3" s="7">
        <v>0</v>
      </c>
      <c r="YI3" s="7">
        <v>0</v>
      </c>
      <c r="YJ3" s="7">
        <v>0</v>
      </c>
      <c r="YK3" s="7">
        <v>0</v>
      </c>
      <c r="YL3" s="7">
        <v>0</v>
      </c>
      <c r="YM3" s="7">
        <v>0</v>
      </c>
      <c r="YN3" s="7">
        <v>0</v>
      </c>
      <c r="YO3" s="7">
        <v>0</v>
      </c>
      <c r="YP3" s="7">
        <v>0</v>
      </c>
      <c r="YQ3" s="7">
        <v>0</v>
      </c>
      <c r="YR3" s="7">
        <v>0</v>
      </c>
      <c r="YS3" s="7">
        <v>0</v>
      </c>
      <c r="YT3" s="7">
        <v>0</v>
      </c>
      <c r="YU3" s="7">
        <v>0</v>
      </c>
      <c r="YV3" s="7">
        <v>0</v>
      </c>
      <c r="YW3" s="7">
        <v>0</v>
      </c>
      <c r="YX3" s="7">
        <v>0</v>
      </c>
      <c r="YY3" s="7">
        <v>0</v>
      </c>
      <c r="YZ3" s="7">
        <v>0</v>
      </c>
      <c r="ZA3" s="7">
        <v>0</v>
      </c>
      <c r="ZB3" s="7">
        <v>0</v>
      </c>
      <c r="ZC3" s="7">
        <v>0</v>
      </c>
      <c r="ZD3" s="7">
        <v>0</v>
      </c>
      <c r="ZE3" s="7">
        <v>0</v>
      </c>
      <c r="ZF3" s="7">
        <v>0</v>
      </c>
      <c r="ZG3" s="7">
        <v>0</v>
      </c>
      <c r="ZH3" s="7">
        <v>0</v>
      </c>
      <c r="ZI3" s="7">
        <v>0</v>
      </c>
      <c r="ZJ3" s="7">
        <v>0</v>
      </c>
      <c r="ZK3" s="7">
        <v>0</v>
      </c>
      <c r="ZL3" s="7">
        <v>0</v>
      </c>
      <c r="ZM3" s="7">
        <v>0</v>
      </c>
      <c r="ZN3" s="7">
        <v>0</v>
      </c>
      <c r="ZO3" s="7">
        <v>0</v>
      </c>
      <c r="ZP3" s="7">
        <v>0</v>
      </c>
      <c r="ZQ3" s="7">
        <v>0</v>
      </c>
      <c r="ZR3" s="7">
        <v>0</v>
      </c>
      <c r="ZS3" s="7">
        <v>0</v>
      </c>
      <c r="ZT3" s="7">
        <v>0</v>
      </c>
      <c r="ZU3" s="7">
        <v>0</v>
      </c>
      <c r="ZV3" s="7">
        <v>0</v>
      </c>
      <c r="ZW3" s="7">
        <v>0</v>
      </c>
      <c r="ZX3" s="7">
        <v>0</v>
      </c>
      <c r="ZY3" s="7">
        <v>0</v>
      </c>
      <c r="ZZ3" s="7">
        <v>0</v>
      </c>
      <c r="AAA3" s="7">
        <v>0</v>
      </c>
      <c r="AAB3" s="7">
        <v>0</v>
      </c>
      <c r="AAC3" s="7">
        <v>0</v>
      </c>
      <c r="AAD3" s="7">
        <v>0</v>
      </c>
      <c r="AAE3" s="7">
        <v>0</v>
      </c>
      <c r="AAF3" s="7">
        <v>0</v>
      </c>
      <c r="AAG3" s="7">
        <v>0</v>
      </c>
      <c r="AAH3" s="7">
        <v>0</v>
      </c>
      <c r="AAI3" s="7">
        <v>0</v>
      </c>
      <c r="AAJ3" s="7">
        <v>0</v>
      </c>
      <c r="AAK3" s="7">
        <v>0</v>
      </c>
      <c r="AAL3" s="7">
        <v>0</v>
      </c>
      <c r="AAM3" s="7">
        <v>0</v>
      </c>
      <c r="AAN3" s="7">
        <v>0</v>
      </c>
      <c r="AAO3" s="7">
        <v>0</v>
      </c>
      <c r="AAP3" s="7">
        <v>0</v>
      </c>
      <c r="AAQ3" s="7">
        <v>0</v>
      </c>
      <c r="AAR3" s="7">
        <v>0</v>
      </c>
      <c r="AAS3" s="7">
        <v>0</v>
      </c>
      <c r="AAT3" s="7">
        <v>0</v>
      </c>
      <c r="AAU3" s="7">
        <v>0</v>
      </c>
      <c r="AAV3" s="7">
        <v>0</v>
      </c>
      <c r="AAW3" s="7">
        <v>0</v>
      </c>
      <c r="AAX3" s="7">
        <v>0</v>
      </c>
      <c r="AAY3" s="7">
        <v>0</v>
      </c>
      <c r="AAZ3" s="7">
        <v>0</v>
      </c>
      <c r="ABA3" s="7">
        <v>0</v>
      </c>
      <c r="ABB3" s="7">
        <v>0</v>
      </c>
      <c r="ABC3" s="7">
        <v>0</v>
      </c>
      <c r="ABD3" s="7">
        <v>0</v>
      </c>
      <c r="ABE3" s="7">
        <v>0</v>
      </c>
      <c r="ABF3" s="7">
        <v>0</v>
      </c>
      <c r="ABG3" s="7">
        <v>0</v>
      </c>
      <c r="ABH3" s="7">
        <v>0</v>
      </c>
      <c r="ABI3" s="7">
        <v>0</v>
      </c>
      <c r="ABJ3" s="7">
        <v>0</v>
      </c>
      <c r="ABK3" s="7">
        <v>0</v>
      </c>
      <c r="ABL3" s="7">
        <v>0</v>
      </c>
      <c r="ABM3" s="7">
        <v>0</v>
      </c>
      <c r="ABN3" s="7">
        <v>0</v>
      </c>
      <c r="ABO3" s="7">
        <v>0</v>
      </c>
      <c r="ABP3" s="7">
        <v>0</v>
      </c>
      <c r="ABQ3" s="7">
        <v>0</v>
      </c>
      <c r="ABR3" s="7">
        <v>0</v>
      </c>
      <c r="ABS3" s="7">
        <v>0</v>
      </c>
      <c r="ABT3" s="7">
        <v>0</v>
      </c>
      <c r="ABU3" s="7">
        <v>0</v>
      </c>
      <c r="ABV3" s="7">
        <v>0</v>
      </c>
      <c r="ABW3" s="7">
        <v>0</v>
      </c>
      <c r="ABX3" s="7">
        <v>0</v>
      </c>
      <c r="ABY3" s="7">
        <v>0</v>
      </c>
      <c r="ABZ3" s="7">
        <v>0</v>
      </c>
      <c r="ACA3" s="7">
        <v>0</v>
      </c>
      <c r="ACB3" s="7">
        <v>0</v>
      </c>
      <c r="ACC3" s="7">
        <v>0</v>
      </c>
      <c r="ACD3" s="7">
        <v>0</v>
      </c>
      <c r="ACE3" s="7">
        <v>0</v>
      </c>
      <c r="ACF3" s="7">
        <v>0</v>
      </c>
      <c r="ACG3" s="7">
        <v>0</v>
      </c>
      <c r="ACH3" s="7">
        <v>0</v>
      </c>
      <c r="ACI3" s="7">
        <v>0</v>
      </c>
      <c r="ACJ3" s="7">
        <v>0</v>
      </c>
      <c r="ACK3" s="7">
        <v>0</v>
      </c>
      <c r="ACL3" s="7">
        <v>0</v>
      </c>
      <c r="ACM3" s="7">
        <v>0</v>
      </c>
      <c r="ACN3" s="7">
        <v>0</v>
      </c>
      <c r="ACO3" s="7">
        <v>0</v>
      </c>
      <c r="ACP3" s="7">
        <v>0</v>
      </c>
      <c r="ACQ3" s="7">
        <v>0</v>
      </c>
      <c r="ACR3" s="7">
        <v>0</v>
      </c>
      <c r="ACS3" s="7">
        <v>0</v>
      </c>
      <c r="ACT3" s="7">
        <v>0</v>
      </c>
      <c r="ACU3" s="7">
        <v>0</v>
      </c>
      <c r="ACV3" s="7">
        <v>0</v>
      </c>
      <c r="ACW3" s="7">
        <v>0</v>
      </c>
      <c r="ACX3" s="7">
        <v>0</v>
      </c>
      <c r="ACY3" s="7">
        <v>0</v>
      </c>
      <c r="ACZ3" s="7">
        <v>0</v>
      </c>
      <c r="ADA3" s="7">
        <v>0</v>
      </c>
      <c r="ADB3" s="7">
        <v>0</v>
      </c>
      <c r="ADC3" s="7">
        <v>0</v>
      </c>
      <c r="ADD3" s="7">
        <v>0</v>
      </c>
      <c r="ADE3" s="7">
        <v>0</v>
      </c>
      <c r="ADF3" s="7">
        <v>0</v>
      </c>
      <c r="ADG3" s="7">
        <v>0</v>
      </c>
      <c r="ADH3" s="7">
        <v>0</v>
      </c>
      <c r="ADI3" s="7">
        <v>0</v>
      </c>
      <c r="ADJ3" s="7">
        <v>0</v>
      </c>
      <c r="ADK3" s="7">
        <v>0</v>
      </c>
      <c r="ADL3" s="7">
        <v>0</v>
      </c>
      <c r="ADM3" s="7">
        <v>0</v>
      </c>
      <c r="ADN3" s="7">
        <v>0</v>
      </c>
      <c r="ADO3" s="7">
        <v>0</v>
      </c>
      <c r="ADP3" s="7">
        <v>0</v>
      </c>
      <c r="ADQ3" s="7">
        <v>0</v>
      </c>
      <c r="ADR3" s="7">
        <v>0</v>
      </c>
      <c r="ADS3" s="7">
        <v>0</v>
      </c>
      <c r="ADT3" s="7">
        <v>0</v>
      </c>
      <c r="ADU3" s="7">
        <v>0</v>
      </c>
      <c r="ADV3" s="7">
        <v>0</v>
      </c>
      <c r="ADW3" s="7">
        <v>0</v>
      </c>
      <c r="ADX3" s="7">
        <v>0</v>
      </c>
      <c r="ADY3" s="7">
        <v>0</v>
      </c>
      <c r="ADZ3" s="7">
        <v>0</v>
      </c>
      <c r="AEA3" s="7">
        <v>0</v>
      </c>
      <c r="AEB3" s="7">
        <v>0</v>
      </c>
      <c r="AEC3" s="7">
        <v>0</v>
      </c>
      <c r="AED3" s="7">
        <v>0</v>
      </c>
      <c r="AEE3" s="7">
        <v>0</v>
      </c>
      <c r="AEF3" s="7">
        <v>0</v>
      </c>
      <c r="AEG3" s="7">
        <v>0</v>
      </c>
      <c r="AEH3" s="7">
        <v>0</v>
      </c>
      <c r="AEI3" s="7">
        <v>0</v>
      </c>
      <c r="AEJ3" s="7">
        <v>0</v>
      </c>
      <c r="AEK3" s="7">
        <v>0</v>
      </c>
      <c r="AEL3" s="7">
        <v>0</v>
      </c>
      <c r="AEM3" s="7">
        <v>0</v>
      </c>
      <c r="AEN3" s="7">
        <v>0</v>
      </c>
      <c r="AEO3" s="7">
        <v>0</v>
      </c>
      <c r="AEP3" s="7">
        <v>0</v>
      </c>
      <c r="AEQ3" s="7">
        <v>0</v>
      </c>
      <c r="AER3" s="7">
        <v>0</v>
      </c>
      <c r="AES3" s="7">
        <v>0</v>
      </c>
      <c r="AET3" s="7">
        <v>0</v>
      </c>
      <c r="AEU3" s="7">
        <v>0</v>
      </c>
      <c r="AEV3" s="7">
        <v>0</v>
      </c>
      <c r="AEW3" s="7">
        <v>0</v>
      </c>
      <c r="AEX3" s="7">
        <v>0</v>
      </c>
      <c r="AEY3" s="7">
        <v>0</v>
      </c>
      <c r="AEZ3" s="7">
        <v>0</v>
      </c>
      <c r="AFA3" s="7">
        <v>0</v>
      </c>
      <c r="AFB3" s="7">
        <v>0</v>
      </c>
      <c r="AFC3" s="7">
        <v>0</v>
      </c>
      <c r="AFD3" s="7">
        <v>0</v>
      </c>
      <c r="AFE3" s="7">
        <v>0</v>
      </c>
      <c r="AFF3" s="7">
        <v>0</v>
      </c>
      <c r="AFG3" s="7">
        <v>0</v>
      </c>
      <c r="AFH3" s="7">
        <v>0</v>
      </c>
      <c r="AFI3" s="7">
        <v>0</v>
      </c>
      <c r="AFJ3" s="7">
        <v>0</v>
      </c>
      <c r="AFK3" s="7">
        <v>0</v>
      </c>
      <c r="AFL3" s="7">
        <v>0</v>
      </c>
      <c r="AFM3" s="7">
        <v>0</v>
      </c>
      <c r="AFN3" s="7">
        <v>0</v>
      </c>
      <c r="AFO3" s="7">
        <v>0</v>
      </c>
      <c r="AFP3" s="7">
        <v>0</v>
      </c>
      <c r="AFQ3" s="7">
        <v>0</v>
      </c>
      <c r="AFR3" s="7">
        <v>0</v>
      </c>
      <c r="AFS3" s="7">
        <v>0</v>
      </c>
      <c r="AFT3" s="7">
        <v>0</v>
      </c>
      <c r="AFU3" s="7">
        <v>0</v>
      </c>
      <c r="AFV3" s="7">
        <v>0</v>
      </c>
      <c r="AFW3" s="7">
        <v>0</v>
      </c>
      <c r="AFX3" s="7">
        <v>0</v>
      </c>
      <c r="AFY3" s="7">
        <v>0</v>
      </c>
      <c r="AFZ3" s="7">
        <v>0</v>
      </c>
      <c r="AGA3" s="7">
        <v>0</v>
      </c>
      <c r="AGB3" s="7">
        <v>0</v>
      </c>
      <c r="AGC3" s="7">
        <v>0</v>
      </c>
      <c r="AGD3" s="7">
        <v>0</v>
      </c>
      <c r="AGE3" s="7">
        <v>0</v>
      </c>
      <c r="AGF3" s="7">
        <v>0</v>
      </c>
      <c r="AGG3" s="7">
        <v>0</v>
      </c>
      <c r="AGH3" s="7">
        <v>0</v>
      </c>
      <c r="AGI3" s="7">
        <v>0</v>
      </c>
      <c r="AGJ3" s="7">
        <v>0</v>
      </c>
      <c r="AGK3" s="7">
        <v>0</v>
      </c>
      <c r="AGL3" s="7">
        <v>0</v>
      </c>
      <c r="AGM3" s="7">
        <v>0</v>
      </c>
      <c r="AGN3" s="7">
        <v>0</v>
      </c>
      <c r="AGO3" s="7">
        <v>0</v>
      </c>
      <c r="AGP3" s="7">
        <v>0</v>
      </c>
      <c r="AGQ3" s="7">
        <v>0</v>
      </c>
      <c r="AGR3" s="7">
        <v>0</v>
      </c>
      <c r="AGS3" s="7">
        <v>0</v>
      </c>
      <c r="AGT3" s="7">
        <v>0</v>
      </c>
      <c r="AGU3" s="7">
        <v>0</v>
      </c>
      <c r="AGV3" s="7">
        <v>0</v>
      </c>
      <c r="AGW3" s="7">
        <v>0</v>
      </c>
      <c r="AGX3" s="7">
        <v>0</v>
      </c>
      <c r="AGY3" s="7">
        <v>0</v>
      </c>
      <c r="AGZ3" s="7">
        <v>0</v>
      </c>
      <c r="AHA3" s="7">
        <v>0</v>
      </c>
      <c r="AHB3" s="7">
        <v>0</v>
      </c>
      <c r="AHC3" s="7">
        <v>0</v>
      </c>
      <c r="AHD3" s="7">
        <v>0</v>
      </c>
      <c r="AHE3" s="7">
        <v>0</v>
      </c>
      <c r="AHF3" s="7">
        <v>0</v>
      </c>
      <c r="AHG3" s="7">
        <v>0</v>
      </c>
      <c r="AHH3" s="7">
        <v>0</v>
      </c>
      <c r="AHI3" s="7">
        <v>0</v>
      </c>
      <c r="AHJ3" s="7">
        <v>0</v>
      </c>
      <c r="AHK3" s="7">
        <v>0</v>
      </c>
      <c r="AHL3" s="7">
        <v>0</v>
      </c>
      <c r="AHM3" s="7">
        <v>0</v>
      </c>
      <c r="AHN3" s="7">
        <v>0</v>
      </c>
      <c r="AHO3" s="7">
        <v>0</v>
      </c>
      <c r="AHP3" s="7">
        <v>0</v>
      </c>
      <c r="AHQ3" s="7">
        <v>0</v>
      </c>
      <c r="AHR3" s="7">
        <v>0</v>
      </c>
      <c r="AHS3" s="7">
        <v>0</v>
      </c>
      <c r="AHT3" s="7">
        <v>0</v>
      </c>
      <c r="AHU3" s="7">
        <v>0</v>
      </c>
      <c r="AHV3" s="7">
        <v>0</v>
      </c>
      <c r="AHW3" s="7">
        <v>0</v>
      </c>
      <c r="AHX3" s="7">
        <v>0</v>
      </c>
      <c r="AHY3" s="7">
        <v>0</v>
      </c>
      <c r="AHZ3" s="7">
        <v>0</v>
      </c>
      <c r="AIA3" s="7">
        <v>0</v>
      </c>
      <c r="AIB3" s="7">
        <v>0</v>
      </c>
      <c r="AIC3" s="7">
        <v>0</v>
      </c>
      <c r="AID3" s="7">
        <v>0</v>
      </c>
      <c r="AIE3" s="7">
        <v>0</v>
      </c>
      <c r="AIF3" s="7">
        <v>0</v>
      </c>
      <c r="AIG3" s="7">
        <v>0</v>
      </c>
      <c r="AIH3" s="7">
        <v>0</v>
      </c>
      <c r="AII3" s="7">
        <v>0</v>
      </c>
      <c r="AIJ3" s="7">
        <v>0</v>
      </c>
      <c r="AIK3" s="7">
        <v>0</v>
      </c>
      <c r="AIL3" s="7">
        <v>0</v>
      </c>
      <c r="AIM3" s="7">
        <v>0</v>
      </c>
      <c r="AIN3" s="7">
        <v>0</v>
      </c>
      <c r="AIO3" s="7">
        <v>0</v>
      </c>
      <c r="AIP3" s="7">
        <v>0</v>
      </c>
      <c r="AIQ3" s="7">
        <v>0</v>
      </c>
      <c r="AIR3" s="7">
        <v>0</v>
      </c>
      <c r="AIS3" s="7">
        <v>0</v>
      </c>
      <c r="AIT3" s="7">
        <v>0</v>
      </c>
      <c r="AIU3" s="7">
        <v>0</v>
      </c>
      <c r="AIV3" s="7">
        <v>0</v>
      </c>
      <c r="AIW3" s="7">
        <v>0</v>
      </c>
      <c r="AIX3" s="7">
        <v>0</v>
      </c>
      <c r="AIY3" s="7">
        <v>0</v>
      </c>
      <c r="AIZ3" s="7">
        <v>0</v>
      </c>
      <c r="AJA3" s="7">
        <v>0</v>
      </c>
      <c r="AJB3" s="7">
        <v>0</v>
      </c>
      <c r="AJC3" s="7">
        <v>0</v>
      </c>
      <c r="AJD3" s="7">
        <v>0</v>
      </c>
      <c r="AJE3" s="7">
        <v>0</v>
      </c>
      <c r="AJF3" s="7">
        <v>0</v>
      </c>
      <c r="AJG3" s="7">
        <v>0</v>
      </c>
      <c r="AJH3" s="7">
        <v>0</v>
      </c>
      <c r="AJI3" s="7">
        <v>0</v>
      </c>
      <c r="AJJ3" s="7">
        <v>0</v>
      </c>
      <c r="AJK3" s="7">
        <v>0</v>
      </c>
      <c r="AJL3" s="7">
        <v>0</v>
      </c>
      <c r="AJM3" s="7">
        <v>0</v>
      </c>
      <c r="AJN3" s="7">
        <v>0</v>
      </c>
      <c r="AJO3" s="7">
        <v>0</v>
      </c>
      <c r="AJP3" s="7">
        <v>0</v>
      </c>
      <c r="AJQ3" s="7">
        <v>0</v>
      </c>
      <c r="AJR3" s="7">
        <v>0</v>
      </c>
      <c r="AJS3" s="7">
        <v>0</v>
      </c>
      <c r="AJT3" s="7">
        <v>0</v>
      </c>
      <c r="AJU3" s="7">
        <v>0</v>
      </c>
      <c r="AJV3" s="7">
        <v>0</v>
      </c>
      <c r="AJW3" s="7">
        <v>0</v>
      </c>
      <c r="AJX3" s="7">
        <v>0</v>
      </c>
      <c r="AJY3" s="7">
        <v>0</v>
      </c>
      <c r="AJZ3" s="7">
        <v>0</v>
      </c>
      <c r="AKA3" s="7">
        <v>0</v>
      </c>
      <c r="AKB3" s="7">
        <v>0</v>
      </c>
      <c r="AKC3" s="7">
        <v>0</v>
      </c>
      <c r="AKD3" s="7">
        <v>0</v>
      </c>
      <c r="AKE3" s="7">
        <v>0</v>
      </c>
      <c r="AKF3" s="7">
        <v>0</v>
      </c>
      <c r="AKG3" s="7">
        <v>0</v>
      </c>
      <c r="AKH3" s="7">
        <v>0</v>
      </c>
      <c r="AKI3" s="7">
        <v>0</v>
      </c>
      <c r="AKJ3" s="7">
        <v>0</v>
      </c>
      <c r="AKK3" s="7">
        <v>0</v>
      </c>
      <c r="AKL3" s="7">
        <v>0</v>
      </c>
      <c r="AKM3" s="7">
        <v>0</v>
      </c>
      <c r="AKN3" s="7">
        <v>0</v>
      </c>
      <c r="AKO3" s="7">
        <v>0</v>
      </c>
      <c r="AKP3" s="7">
        <v>0</v>
      </c>
      <c r="AKQ3" s="7">
        <v>0</v>
      </c>
      <c r="AKR3" s="7">
        <v>0</v>
      </c>
      <c r="AKS3" s="7">
        <v>0</v>
      </c>
      <c r="AKT3" s="7">
        <v>0</v>
      </c>
      <c r="AKU3" s="7">
        <v>0</v>
      </c>
      <c r="AKV3" s="7">
        <v>0</v>
      </c>
      <c r="AKW3" s="7">
        <v>0</v>
      </c>
      <c r="AKX3" s="7">
        <v>0</v>
      </c>
      <c r="AKY3" s="7">
        <v>0</v>
      </c>
      <c r="AKZ3" s="7">
        <v>0</v>
      </c>
      <c r="ALA3" s="7">
        <v>0</v>
      </c>
      <c r="ALB3" s="7">
        <v>0</v>
      </c>
      <c r="ALC3" s="7">
        <v>0</v>
      </c>
      <c r="ALD3" s="7">
        <v>0</v>
      </c>
      <c r="ALE3" s="7">
        <v>0</v>
      </c>
      <c r="ALF3" s="7">
        <v>0</v>
      </c>
      <c r="ALG3" s="7">
        <v>0</v>
      </c>
      <c r="ALH3" s="7">
        <v>0</v>
      </c>
      <c r="ALI3" s="7">
        <v>0</v>
      </c>
      <c r="ALJ3" s="7">
        <v>0</v>
      </c>
      <c r="ALK3" s="7">
        <v>0</v>
      </c>
      <c r="ALL3" s="7">
        <v>0</v>
      </c>
      <c r="ALM3" s="7">
        <v>0</v>
      </c>
      <c r="ALN3" s="7">
        <v>0</v>
      </c>
      <c r="ALO3" s="7">
        <v>0</v>
      </c>
      <c r="ALP3" s="7">
        <v>0</v>
      </c>
      <c r="ALQ3" s="7">
        <v>0</v>
      </c>
      <c r="ALR3" s="7">
        <v>0</v>
      </c>
      <c r="ALS3" s="7">
        <v>0</v>
      </c>
      <c r="ALT3" s="7">
        <v>0</v>
      </c>
      <c r="ALU3" s="7">
        <v>0</v>
      </c>
      <c r="ALV3" s="7">
        <v>0</v>
      </c>
      <c r="ALW3" s="7">
        <v>0</v>
      </c>
      <c r="ALX3" s="7">
        <v>0</v>
      </c>
      <c r="ALY3" s="7">
        <v>0</v>
      </c>
      <c r="ALZ3" s="7">
        <v>0</v>
      </c>
      <c r="AMA3" s="7">
        <v>0</v>
      </c>
      <c r="AMB3" s="7">
        <v>0</v>
      </c>
      <c r="AMC3" s="7">
        <v>0</v>
      </c>
      <c r="AMD3" s="7">
        <v>0</v>
      </c>
      <c r="AME3" s="7">
        <v>0</v>
      </c>
      <c r="AMF3" s="7">
        <v>0</v>
      </c>
      <c r="AMG3" s="7">
        <v>0</v>
      </c>
      <c r="AMH3" s="7">
        <v>0</v>
      </c>
      <c r="AMI3" s="7">
        <v>0</v>
      </c>
      <c r="AMJ3" s="7">
        <v>0</v>
      </c>
      <c r="AMK3" s="7">
        <v>0</v>
      </c>
      <c r="AML3" s="7">
        <v>0</v>
      </c>
      <c r="AMM3" s="7">
        <v>0</v>
      </c>
      <c r="AMN3" s="7">
        <v>0</v>
      </c>
      <c r="AMO3" s="7">
        <v>0</v>
      </c>
      <c r="AMP3" s="7">
        <v>0</v>
      </c>
      <c r="AMQ3" s="7">
        <v>0</v>
      </c>
      <c r="AMR3" s="7">
        <v>0</v>
      </c>
      <c r="AMS3" s="7">
        <v>0</v>
      </c>
      <c r="AMT3" s="7">
        <v>0</v>
      </c>
      <c r="AMU3" s="7">
        <v>0</v>
      </c>
      <c r="AMV3" s="7">
        <v>0</v>
      </c>
      <c r="AMW3" s="7">
        <v>0</v>
      </c>
      <c r="AMX3" s="7">
        <v>0</v>
      </c>
      <c r="AMY3" s="7">
        <v>0</v>
      </c>
      <c r="AMZ3" s="7">
        <v>0</v>
      </c>
      <c r="ANA3" s="7">
        <v>0</v>
      </c>
      <c r="ANB3" s="7">
        <v>0</v>
      </c>
      <c r="ANC3" s="7">
        <v>0</v>
      </c>
      <c r="AND3" s="7">
        <v>0</v>
      </c>
      <c r="ANE3" s="7">
        <v>0</v>
      </c>
      <c r="ANF3" s="7">
        <v>0</v>
      </c>
      <c r="ANG3" s="7">
        <v>0</v>
      </c>
      <c r="ANH3" s="7">
        <v>0</v>
      </c>
      <c r="ANI3" s="7">
        <v>0</v>
      </c>
      <c r="ANJ3" s="7">
        <v>0</v>
      </c>
      <c r="ANK3" s="7">
        <v>0</v>
      </c>
      <c r="ANL3" s="7">
        <v>0</v>
      </c>
      <c r="ANM3" s="7">
        <v>0</v>
      </c>
      <c r="ANN3" s="7">
        <v>0</v>
      </c>
      <c r="ANO3" s="7">
        <v>0</v>
      </c>
      <c r="ANP3" s="7">
        <v>0</v>
      </c>
      <c r="ANQ3" s="7">
        <v>0</v>
      </c>
      <c r="ANR3" s="7">
        <v>0</v>
      </c>
      <c r="ANS3" s="7">
        <v>0</v>
      </c>
      <c r="ANT3" s="7">
        <v>0</v>
      </c>
      <c r="ANU3" s="7">
        <v>0</v>
      </c>
      <c r="ANV3" s="7">
        <v>0</v>
      </c>
      <c r="ANW3" s="7">
        <v>0</v>
      </c>
      <c r="ANX3" s="7">
        <v>0</v>
      </c>
      <c r="ANY3" s="7">
        <v>0</v>
      </c>
      <c r="ANZ3" s="7">
        <v>0</v>
      </c>
      <c r="AOA3" s="7">
        <v>0</v>
      </c>
      <c r="AOB3" s="7">
        <v>0</v>
      </c>
      <c r="AOC3" s="7">
        <v>0</v>
      </c>
      <c r="AOD3" s="7">
        <v>0</v>
      </c>
      <c r="AOE3" s="7">
        <v>0</v>
      </c>
      <c r="AOF3" s="7">
        <v>0</v>
      </c>
      <c r="AOG3" s="7">
        <v>0</v>
      </c>
      <c r="AOH3" s="7">
        <v>0</v>
      </c>
      <c r="AOI3" s="7">
        <v>0</v>
      </c>
      <c r="AOJ3" s="7">
        <v>0</v>
      </c>
      <c r="AOK3" s="7">
        <v>0</v>
      </c>
      <c r="AOL3" s="7">
        <v>0</v>
      </c>
      <c r="AOM3" s="7">
        <v>0</v>
      </c>
      <c r="AON3" s="7">
        <v>0</v>
      </c>
      <c r="AOO3" s="7">
        <v>0</v>
      </c>
      <c r="AOP3" s="7">
        <v>0</v>
      </c>
      <c r="AOQ3" s="7">
        <v>0</v>
      </c>
      <c r="AOR3" s="7">
        <v>0</v>
      </c>
      <c r="AOS3" s="7">
        <v>0</v>
      </c>
      <c r="AOT3" s="7">
        <v>0</v>
      </c>
      <c r="AOU3" s="7">
        <v>0</v>
      </c>
      <c r="AOV3" s="7">
        <v>0</v>
      </c>
      <c r="AOW3" s="7">
        <v>0</v>
      </c>
      <c r="AOX3" s="7">
        <v>0</v>
      </c>
      <c r="AOY3" s="7">
        <v>0</v>
      </c>
      <c r="AOZ3" s="7">
        <v>0</v>
      </c>
      <c r="APA3" s="7">
        <v>0</v>
      </c>
      <c r="APB3" s="7">
        <v>0</v>
      </c>
      <c r="APC3" s="7">
        <v>0</v>
      </c>
      <c r="APD3" s="7">
        <v>0</v>
      </c>
      <c r="APE3" s="7">
        <v>0</v>
      </c>
      <c r="APF3" s="7">
        <v>0</v>
      </c>
      <c r="APG3" s="7">
        <v>0</v>
      </c>
      <c r="APH3" s="7">
        <v>0</v>
      </c>
      <c r="API3" s="7">
        <v>0</v>
      </c>
      <c r="APJ3" s="7">
        <v>0</v>
      </c>
      <c r="APK3" s="7">
        <v>0</v>
      </c>
      <c r="APL3" s="7">
        <v>0</v>
      </c>
      <c r="APM3" s="7">
        <v>0</v>
      </c>
      <c r="APN3" s="7">
        <v>0</v>
      </c>
      <c r="APO3" s="7">
        <v>0</v>
      </c>
      <c r="APP3" s="7">
        <v>0</v>
      </c>
      <c r="APQ3" s="7">
        <v>0</v>
      </c>
      <c r="APR3" s="7">
        <v>0</v>
      </c>
      <c r="APS3" s="7">
        <v>0</v>
      </c>
      <c r="APT3" s="7">
        <v>0</v>
      </c>
      <c r="APU3" s="7">
        <v>0</v>
      </c>
      <c r="APV3" s="7">
        <v>0</v>
      </c>
      <c r="APW3" s="7">
        <v>0</v>
      </c>
      <c r="APX3" s="7">
        <v>0</v>
      </c>
      <c r="APY3" s="7">
        <v>0</v>
      </c>
      <c r="APZ3" s="7">
        <v>0</v>
      </c>
      <c r="AQA3" s="7">
        <v>0</v>
      </c>
      <c r="AQB3" s="7">
        <v>0</v>
      </c>
      <c r="AQC3" s="7">
        <v>0</v>
      </c>
      <c r="AQD3" s="7">
        <v>0</v>
      </c>
      <c r="AQE3" s="7">
        <v>0</v>
      </c>
      <c r="AQF3" s="7">
        <v>0</v>
      </c>
      <c r="AQG3" s="7">
        <v>0</v>
      </c>
      <c r="AQH3" s="7">
        <v>0</v>
      </c>
      <c r="AQI3" s="7">
        <v>0</v>
      </c>
      <c r="AQJ3" s="7">
        <v>0</v>
      </c>
      <c r="AQK3" s="7">
        <v>0</v>
      </c>
      <c r="AQL3" s="7">
        <v>0</v>
      </c>
      <c r="AQM3" s="7">
        <v>0</v>
      </c>
      <c r="AQN3" s="7">
        <v>0</v>
      </c>
      <c r="AQO3" s="7">
        <v>0</v>
      </c>
      <c r="AQP3" s="7">
        <v>0</v>
      </c>
      <c r="AQQ3" s="7">
        <v>0</v>
      </c>
      <c r="AQR3" s="7">
        <v>0</v>
      </c>
      <c r="AQS3" s="7">
        <v>0</v>
      </c>
      <c r="AQT3" s="7">
        <v>0</v>
      </c>
      <c r="AQU3" s="7">
        <v>0</v>
      </c>
      <c r="AQV3" s="7">
        <v>0</v>
      </c>
      <c r="AQW3" s="7">
        <v>0</v>
      </c>
      <c r="AQX3" s="7">
        <v>0</v>
      </c>
      <c r="AQY3" s="7">
        <v>0</v>
      </c>
      <c r="AQZ3" s="7">
        <v>0</v>
      </c>
      <c r="ARA3" s="7">
        <v>0</v>
      </c>
      <c r="ARB3" s="7">
        <v>0</v>
      </c>
      <c r="ARC3" s="7">
        <v>0</v>
      </c>
      <c r="ARD3" s="7">
        <v>0</v>
      </c>
      <c r="ARE3" s="7">
        <v>0</v>
      </c>
      <c r="ARF3" s="7">
        <v>0</v>
      </c>
      <c r="ARG3" s="7">
        <v>0</v>
      </c>
      <c r="ARH3" s="7">
        <v>0</v>
      </c>
      <c r="ARI3" s="7">
        <v>0</v>
      </c>
      <c r="ARJ3" s="7">
        <v>0</v>
      </c>
      <c r="ARK3" s="7">
        <v>0</v>
      </c>
      <c r="ARL3" s="7">
        <v>0</v>
      </c>
      <c r="ARM3" s="7">
        <v>0</v>
      </c>
      <c r="ARN3" s="7">
        <v>0</v>
      </c>
      <c r="ARO3" s="7">
        <v>0</v>
      </c>
      <c r="ARP3" s="7">
        <v>0</v>
      </c>
      <c r="ARQ3" s="7">
        <v>0</v>
      </c>
      <c r="ARR3" s="7">
        <v>0</v>
      </c>
      <c r="ARS3" s="7">
        <v>0</v>
      </c>
      <c r="ART3" s="7">
        <v>0</v>
      </c>
      <c r="ARU3" s="7">
        <v>0</v>
      </c>
      <c r="ARV3" s="7">
        <v>0</v>
      </c>
      <c r="ARW3" s="7">
        <v>0</v>
      </c>
      <c r="ARX3" s="7">
        <v>0</v>
      </c>
      <c r="ARY3" s="7">
        <v>0</v>
      </c>
      <c r="ARZ3" s="7">
        <v>0</v>
      </c>
      <c r="ASA3" s="7">
        <v>0</v>
      </c>
      <c r="ASB3" s="7">
        <v>0</v>
      </c>
      <c r="ASC3" s="7">
        <v>0</v>
      </c>
      <c r="ASD3" s="7">
        <v>0</v>
      </c>
      <c r="ASE3" s="7">
        <v>0</v>
      </c>
      <c r="ASF3" s="7">
        <v>0</v>
      </c>
      <c r="ASG3" s="7">
        <v>0</v>
      </c>
      <c r="ASH3" s="7">
        <v>0</v>
      </c>
      <c r="ASI3" s="7">
        <v>0</v>
      </c>
      <c r="ASJ3" s="7">
        <v>0</v>
      </c>
      <c r="ASK3" s="7">
        <v>0</v>
      </c>
      <c r="ASL3" s="7">
        <v>0</v>
      </c>
      <c r="ASM3" s="7">
        <v>0</v>
      </c>
      <c r="ASN3" s="7">
        <v>0</v>
      </c>
      <c r="ASO3" s="7">
        <v>0</v>
      </c>
      <c r="ASP3" s="7">
        <v>0</v>
      </c>
      <c r="ASQ3" s="7">
        <v>0</v>
      </c>
      <c r="ASR3" s="7">
        <v>0</v>
      </c>
      <c r="ASS3" s="7">
        <v>0</v>
      </c>
      <c r="AST3" s="7">
        <v>0</v>
      </c>
      <c r="ASU3" s="7">
        <v>0</v>
      </c>
      <c r="ASV3" s="7">
        <v>0</v>
      </c>
      <c r="ASW3" s="7">
        <v>0</v>
      </c>
      <c r="ASX3" s="7">
        <v>0</v>
      </c>
      <c r="ASY3" s="7">
        <v>0</v>
      </c>
      <c r="ASZ3" s="7">
        <v>0</v>
      </c>
      <c r="ATA3" s="7">
        <v>0</v>
      </c>
      <c r="ATB3" s="7">
        <v>0</v>
      </c>
      <c r="ATC3" s="7">
        <v>0</v>
      </c>
      <c r="ATD3" s="7">
        <v>0</v>
      </c>
      <c r="ATE3" s="7">
        <v>0</v>
      </c>
      <c r="ATF3" s="7">
        <v>0</v>
      </c>
      <c r="ATG3" s="7">
        <v>0</v>
      </c>
      <c r="ATH3" s="7">
        <v>0</v>
      </c>
      <c r="ATI3" s="7">
        <v>0</v>
      </c>
      <c r="ATJ3" s="7">
        <v>0</v>
      </c>
      <c r="ATK3" s="7">
        <v>0</v>
      </c>
      <c r="ATL3" s="7">
        <v>0</v>
      </c>
      <c r="ATM3" s="7">
        <v>0</v>
      </c>
      <c r="ATN3" s="7">
        <v>0</v>
      </c>
      <c r="ATO3" s="7">
        <v>0</v>
      </c>
      <c r="ATP3" s="7">
        <v>0</v>
      </c>
      <c r="ATQ3" s="7">
        <v>0</v>
      </c>
      <c r="ATR3" s="7">
        <v>0</v>
      </c>
      <c r="ATS3" s="7">
        <v>0</v>
      </c>
      <c r="ATT3" s="7">
        <v>0</v>
      </c>
      <c r="ATU3" s="7">
        <v>0</v>
      </c>
      <c r="ATV3" s="7">
        <v>0</v>
      </c>
      <c r="ATW3" s="7">
        <v>0</v>
      </c>
      <c r="ATX3" s="7">
        <v>0</v>
      </c>
      <c r="ATY3" s="7">
        <v>0</v>
      </c>
      <c r="ATZ3" s="7">
        <v>0</v>
      </c>
      <c r="AUA3" s="7">
        <v>0</v>
      </c>
      <c r="AUB3" s="7">
        <v>0</v>
      </c>
      <c r="AUC3" s="7">
        <v>0</v>
      </c>
      <c r="AUD3" s="7">
        <v>0</v>
      </c>
      <c r="AUE3" s="7">
        <v>0</v>
      </c>
      <c r="AUF3" s="7">
        <v>0</v>
      </c>
      <c r="AUG3" s="7">
        <v>0</v>
      </c>
      <c r="AUH3" s="7">
        <v>0</v>
      </c>
      <c r="AUI3" s="7">
        <v>0</v>
      </c>
      <c r="AUJ3" s="7">
        <v>0</v>
      </c>
      <c r="AUK3" s="7">
        <v>0</v>
      </c>
      <c r="AUL3" s="7">
        <v>0</v>
      </c>
      <c r="AUM3" s="7">
        <v>0</v>
      </c>
      <c r="AUN3" s="7">
        <v>0</v>
      </c>
      <c r="AUO3" s="7">
        <v>0</v>
      </c>
      <c r="AUP3" s="7">
        <v>0</v>
      </c>
      <c r="AUQ3" s="7">
        <v>0</v>
      </c>
      <c r="AUR3" s="7">
        <v>0</v>
      </c>
      <c r="AUS3" s="7">
        <v>0</v>
      </c>
      <c r="AUT3" s="7">
        <v>0</v>
      </c>
      <c r="AUU3" s="7">
        <v>0</v>
      </c>
      <c r="AUV3" s="7">
        <v>0</v>
      </c>
      <c r="AUW3" s="7">
        <v>0</v>
      </c>
      <c r="AUX3" s="7">
        <v>0</v>
      </c>
      <c r="AUY3" s="7">
        <v>0</v>
      </c>
      <c r="AUZ3" s="7">
        <v>0</v>
      </c>
      <c r="AVA3" s="7">
        <v>0</v>
      </c>
      <c r="AVB3" s="7">
        <v>0</v>
      </c>
      <c r="AVC3" s="7">
        <v>0</v>
      </c>
      <c r="AVD3" s="7">
        <v>0</v>
      </c>
      <c r="AVE3" s="7">
        <v>0</v>
      </c>
      <c r="AVF3" s="7">
        <v>0</v>
      </c>
      <c r="AVG3" s="7">
        <v>0</v>
      </c>
      <c r="AVH3" s="7">
        <v>0</v>
      </c>
      <c r="AVI3" s="7">
        <v>0</v>
      </c>
      <c r="AVJ3" s="7">
        <v>0</v>
      </c>
      <c r="AVK3" s="7">
        <v>0</v>
      </c>
      <c r="AVL3" s="7">
        <v>0</v>
      </c>
      <c r="AVM3" s="7">
        <v>0</v>
      </c>
      <c r="AVN3" s="7">
        <v>0</v>
      </c>
      <c r="AVO3" s="7">
        <v>0</v>
      </c>
      <c r="AVP3" s="7">
        <v>0</v>
      </c>
      <c r="AVQ3" s="7">
        <v>0</v>
      </c>
      <c r="AVR3" s="7">
        <v>0</v>
      </c>
      <c r="AVS3" s="7">
        <v>0</v>
      </c>
      <c r="AVT3" s="7">
        <v>0</v>
      </c>
      <c r="AVU3" s="7">
        <v>0</v>
      </c>
      <c r="AVV3" s="7">
        <v>0</v>
      </c>
      <c r="AVW3" s="7">
        <v>0</v>
      </c>
      <c r="AVX3" s="7">
        <v>0</v>
      </c>
      <c r="AVY3" s="7">
        <v>0</v>
      </c>
      <c r="AVZ3" s="7">
        <v>0</v>
      </c>
      <c r="AWA3" s="7">
        <v>0</v>
      </c>
      <c r="AWB3" s="7">
        <v>0</v>
      </c>
      <c r="AWC3" s="7">
        <v>0</v>
      </c>
      <c r="AWD3" s="7">
        <v>0</v>
      </c>
      <c r="AWE3" s="7">
        <v>0</v>
      </c>
      <c r="AWF3" s="7">
        <v>0</v>
      </c>
      <c r="AWG3" s="7">
        <v>0</v>
      </c>
      <c r="AWH3" s="7">
        <v>0</v>
      </c>
      <c r="AWI3" s="7">
        <v>0</v>
      </c>
      <c r="AWJ3" s="7">
        <v>0</v>
      </c>
      <c r="AWK3" s="7">
        <v>0</v>
      </c>
      <c r="AWL3" s="7">
        <v>0</v>
      </c>
      <c r="AWM3" s="7">
        <v>0</v>
      </c>
      <c r="AWN3" s="7">
        <v>0</v>
      </c>
      <c r="AWO3" s="7">
        <v>0</v>
      </c>
      <c r="AWP3" s="7">
        <v>0</v>
      </c>
      <c r="AWQ3" s="7">
        <v>0</v>
      </c>
      <c r="AWR3" s="7">
        <v>0</v>
      </c>
      <c r="AWS3" s="7">
        <v>0</v>
      </c>
      <c r="AWT3" s="7">
        <v>0</v>
      </c>
      <c r="AWU3" s="7">
        <v>0</v>
      </c>
      <c r="AWV3" s="7">
        <v>0</v>
      </c>
      <c r="AWW3" s="7">
        <v>0</v>
      </c>
      <c r="AWX3" s="7">
        <v>0</v>
      </c>
      <c r="AWY3" s="7">
        <v>0</v>
      </c>
      <c r="AWZ3" s="7">
        <v>0</v>
      </c>
      <c r="AXA3" s="7">
        <v>0</v>
      </c>
      <c r="AXB3" s="7">
        <v>0</v>
      </c>
      <c r="AXC3" s="7">
        <v>0</v>
      </c>
      <c r="AXD3" s="7">
        <v>0</v>
      </c>
      <c r="AXE3" s="7">
        <v>0</v>
      </c>
      <c r="AXF3" s="7">
        <v>0</v>
      </c>
      <c r="AXG3" s="7">
        <v>0</v>
      </c>
      <c r="AXH3" s="7">
        <v>0</v>
      </c>
      <c r="AXI3" s="7">
        <v>0</v>
      </c>
      <c r="AXJ3" s="7">
        <v>0</v>
      </c>
      <c r="AXK3" s="7">
        <v>0</v>
      </c>
      <c r="AXL3" s="7">
        <v>0</v>
      </c>
      <c r="AXM3" s="7">
        <v>0</v>
      </c>
      <c r="AXN3" s="7">
        <v>0</v>
      </c>
      <c r="AXO3" s="7">
        <v>0</v>
      </c>
      <c r="AXP3" s="7">
        <v>0</v>
      </c>
      <c r="AXQ3" s="7">
        <v>0</v>
      </c>
      <c r="AXR3" s="7">
        <v>0</v>
      </c>
      <c r="AXS3" s="7">
        <v>0</v>
      </c>
      <c r="AXT3" s="7">
        <v>0</v>
      </c>
      <c r="AXU3" s="7">
        <v>0</v>
      </c>
      <c r="AXV3" s="7">
        <v>0</v>
      </c>
      <c r="AXW3" s="7">
        <v>0</v>
      </c>
      <c r="AXX3" s="7">
        <v>0</v>
      </c>
      <c r="AXY3" s="7">
        <v>0</v>
      </c>
      <c r="AXZ3" s="7">
        <v>0</v>
      </c>
      <c r="AYA3" s="7">
        <v>0</v>
      </c>
      <c r="AYB3" s="7">
        <v>0</v>
      </c>
      <c r="AYC3" s="7">
        <v>0</v>
      </c>
      <c r="AYD3" s="7">
        <v>0</v>
      </c>
      <c r="AYE3" s="7">
        <v>0</v>
      </c>
      <c r="AYF3" s="7">
        <v>0</v>
      </c>
      <c r="AYG3" s="7">
        <v>0</v>
      </c>
      <c r="AYH3" s="7">
        <v>0</v>
      </c>
      <c r="AYI3" s="7">
        <v>0</v>
      </c>
      <c r="AYJ3" s="7">
        <v>0</v>
      </c>
      <c r="AYK3" s="7">
        <v>0</v>
      </c>
      <c r="AYL3" s="7">
        <v>0</v>
      </c>
      <c r="AYM3" s="7">
        <v>0</v>
      </c>
      <c r="AYN3" s="7">
        <v>0</v>
      </c>
      <c r="AYO3" s="7">
        <v>0</v>
      </c>
      <c r="AYP3" s="7">
        <v>0</v>
      </c>
      <c r="AYQ3" s="7">
        <v>0</v>
      </c>
      <c r="AYR3" s="7">
        <v>0</v>
      </c>
      <c r="AYS3" s="7">
        <v>0</v>
      </c>
      <c r="AYT3" s="7">
        <v>0</v>
      </c>
      <c r="AYU3" s="7">
        <v>0</v>
      </c>
      <c r="AYV3" s="7">
        <v>0</v>
      </c>
      <c r="AYW3" s="7">
        <v>0</v>
      </c>
      <c r="AYX3" s="7">
        <v>0</v>
      </c>
      <c r="AYY3" s="7">
        <v>0</v>
      </c>
      <c r="AYZ3" s="7">
        <v>0</v>
      </c>
      <c r="AZA3" s="7">
        <v>0</v>
      </c>
      <c r="AZB3" s="7">
        <v>0</v>
      </c>
      <c r="AZC3" s="7">
        <v>0</v>
      </c>
      <c r="AZD3" s="7">
        <v>0</v>
      </c>
      <c r="AZE3" s="7">
        <v>0</v>
      </c>
      <c r="AZF3" s="7">
        <v>0</v>
      </c>
      <c r="AZG3" s="7">
        <v>0</v>
      </c>
      <c r="AZH3" s="7">
        <v>0</v>
      </c>
      <c r="AZI3" s="7">
        <v>0</v>
      </c>
      <c r="AZJ3" s="7">
        <v>0</v>
      </c>
      <c r="AZK3" s="7">
        <v>0</v>
      </c>
      <c r="AZL3" s="7">
        <v>0</v>
      </c>
      <c r="AZM3" s="7">
        <v>0</v>
      </c>
      <c r="AZN3" s="7">
        <v>0</v>
      </c>
      <c r="AZO3" s="7">
        <v>0</v>
      </c>
      <c r="AZP3" s="7">
        <v>0</v>
      </c>
      <c r="AZQ3" s="7">
        <v>0</v>
      </c>
      <c r="AZR3" s="7">
        <v>0</v>
      </c>
      <c r="AZS3" s="7">
        <v>0</v>
      </c>
      <c r="AZT3" s="7">
        <v>0</v>
      </c>
      <c r="AZU3" s="7">
        <v>0</v>
      </c>
      <c r="AZV3" s="7">
        <v>0</v>
      </c>
      <c r="AZW3" s="7">
        <v>0</v>
      </c>
      <c r="AZX3" s="7">
        <v>0</v>
      </c>
      <c r="AZY3" s="7">
        <v>0</v>
      </c>
      <c r="AZZ3" s="7">
        <v>0</v>
      </c>
      <c r="BAA3" s="7">
        <v>0</v>
      </c>
      <c r="BAB3" s="7">
        <v>0</v>
      </c>
      <c r="BAC3" s="7">
        <v>0</v>
      </c>
      <c r="BAD3" s="7">
        <v>0</v>
      </c>
      <c r="BAE3" s="7">
        <v>0</v>
      </c>
      <c r="BAF3" s="7">
        <v>0</v>
      </c>
      <c r="BAG3" s="7">
        <v>0</v>
      </c>
      <c r="BAH3" s="7">
        <v>0</v>
      </c>
      <c r="BAI3" s="7">
        <v>0</v>
      </c>
      <c r="BAJ3" s="7">
        <v>0</v>
      </c>
      <c r="BAK3" s="7">
        <v>0</v>
      </c>
      <c r="BAL3" s="7">
        <v>0</v>
      </c>
      <c r="BAM3" s="7">
        <v>0</v>
      </c>
      <c r="BAN3" s="7">
        <v>0</v>
      </c>
      <c r="BAO3" s="7">
        <v>0</v>
      </c>
      <c r="BAP3" s="7">
        <v>0</v>
      </c>
      <c r="BAQ3" s="7">
        <v>0</v>
      </c>
      <c r="BAR3" s="7">
        <v>0</v>
      </c>
      <c r="BAS3" s="7">
        <v>0</v>
      </c>
      <c r="BAT3" s="7">
        <v>0</v>
      </c>
      <c r="BAU3" s="7">
        <v>0</v>
      </c>
      <c r="BAV3" s="7">
        <v>0</v>
      </c>
      <c r="BAW3" s="7">
        <v>0</v>
      </c>
      <c r="BAX3" s="7">
        <v>0</v>
      </c>
      <c r="BAY3" s="7">
        <v>0</v>
      </c>
      <c r="BAZ3" s="7">
        <v>0</v>
      </c>
      <c r="BBA3" s="7">
        <v>0</v>
      </c>
      <c r="BBB3" s="7">
        <v>0</v>
      </c>
      <c r="BBC3" s="7">
        <v>0</v>
      </c>
      <c r="BBD3" s="7">
        <v>0</v>
      </c>
      <c r="BBE3" s="7">
        <v>0</v>
      </c>
      <c r="BBF3" s="7">
        <v>0</v>
      </c>
      <c r="BBG3" s="7">
        <v>0</v>
      </c>
      <c r="BBH3" s="7">
        <v>0</v>
      </c>
      <c r="BBI3" s="7">
        <v>0</v>
      </c>
      <c r="BBJ3" s="7">
        <v>0</v>
      </c>
      <c r="BBK3" s="7">
        <v>0</v>
      </c>
      <c r="BBL3" s="7">
        <v>0</v>
      </c>
      <c r="BBM3" s="7">
        <v>0</v>
      </c>
      <c r="BBN3" s="7">
        <v>0</v>
      </c>
      <c r="BBO3" s="7">
        <v>0</v>
      </c>
      <c r="BBP3" s="7">
        <v>0</v>
      </c>
      <c r="BBQ3" s="7">
        <v>0</v>
      </c>
      <c r="BBR3" s="7">
        <v>0</v>
      </c>
      <c r="BBS3" s="7">
        <v>0</v>
      </c>
      <c r="BBT3" s="7">
        <v>0</v>
      </c>
      <c r="BBU3" s="7">
        <v>0</v>
      </c>
      <c r="BBV3" s="7">
        <v>0</v>
      </c>
      <c r="BBW3" s="7">
        <v>0</v>
      </c>
      <c r="BBX3" s="7">
        <v>0</v>
      </c>
      <c r="BBY3" s="7">
        <v>0</v>
      </c>
      <c r="BBZ3" s="7">
        <v>0</v>
      </c>
      <c r="BCA3" s="7">
        <v>0</v>
      </c>
      <c r="BCB3" s="7">
        <v>0</v>
      </c>
      <c r="BCC3" s="7">
        <v>0</v>
      </c>
      <c r="BCD3" s="7">
        <v>0</v>
      </c>
      <c r="BCE3" s="7">
        <v>0</v>
      </c>
      <c r="BCF3" s="7">
        <v>0</v>
      </c>
      <c r="BCG3" s="7">
        <v>0</v>
      </c>
      <c r="BCH3" s="7">
        <v>0</v>
      </c>
      <c r="BCI3" s="7">
        <v>0</v>
      </c>
      <c r="BCJ3" s="7">
        <v>0</v>
      </c>
      <c r="BCK3" s="7">
        <v>0</v>
      </c>
      <c r="BCL3" s="7">
        <v>0</v>
      </c>
      <c r="BCM3" s="7">
        <v>0</v>
      </c>
      <c r="BCN3" s="7">
        <v>0</v>
      </c>
      <c r="BCO3" s="7">
        <v>0</v>
      </c>
      <c r="BCP3" s="7">
        <v>0</v>
      </c>
      <c r="BCQ3" s="7">
        <v>0</v>
      </c>
      <c r="BCR3" s="7">
        <v>0</v>
      </c>
      <c r="BCS3" s="7">
        <v>0</v>
      </c>
      <c r="BCT3" s="7">
        <v>0</v>
      </c>
      <c r="BCU3" s="7">
        <v>0</v>
      </c>
      <c r="BCV3" s="7">
        <v>0</v>
      </c>
      <c r="BCW3" s="7">
        <v>0</v>
      </c>
      <c r="BCX3" s="7">
        <v>0</v>
      </c>
      <c r="BCY3" s="7">
        <v>0</v>
      </c>
      <c r="BCZ3" s="7">
        <v>0</v>
      </c>
      <c r="BDA3" s="7">
        <v>0</v>
      </c>
      <c r="BDB3" s="7">
        <v>0</v>
      </c>
      <c r="BDC3" s="7">
        <v>0</v>
      </c>
      <c r="BDD3" s="7">
        <v>0</v>
      </c>
      <c r="BDE3" s="7">
        <v>0</v>
      </c>
      <c r="BDF3" s="7">
        <v>0</v>
      </c>
      <c r="BDG3" s="7">
        <v>0</v>
      </c>
      <c r="BDH3" s="7">
        <v>0</v>
      </c>
      <c r="BDI3" s="7">
        <v>0</v>
      </c>
      <c r="BDJ3" s="7">
        <v>0</v>
      </c>
      <c r="BDK3" s="7">
        <v>0</v>
      </c>
      <c r="BDL3" s="7">
        <v>0</v>
      </c>
      <c r="BDM3" s="7">
        <v>0</v>
      </c>
      <c r="BDN3" s="7">
        <v>0</v>
      </c>
      <c r="BDO3" s="7">
        <v>0</v>
      </c>
      <c r="BDP3" s="7">
        <v>0</v>
      </c>
      <c r="BDQ3" s="7">
        <v>0</v>
      </c>
      <c r="BDR3" s="7">
        <v>0</v>
      </c>
      <c r="BDS3" s="7">
        <v>0</v>
      </c>
      <c r="BDT3" s="7">
        <v>0</v>
      </c>
      <c r="BDU3" s="7">
        <v>0</v>
      </c>
      <c r="BDV3" s="7">
        <v>0</v>
      </c>
      <c r="BDW3" s="7">
        <v>0</v>
      </c>
      <c r="BDX3" s="7">
        <v>0</v>
      </c>
      <c r="BDY3" s="7">
        <v>0</v>
      </c>
      <c r="BDZ3" s="7">
        <v>0</v>
      </c>
      <c r="BEA3" s="7">
        <v>0</v>
      </c>
      <c r="BEB3" s="7">
        <v>0</v>
      </c>
      <c r="BEC3" s="7">
        <v>0</v>
      </c>
      <c r="BED3" s="7">
        <v>0</v>
      </c>
      <c r="BEE3" s="7">
        <v>0</v>
      </c>
      <c r="BEF3" s="7">
        <v>0</v>
      </c>
      <c r="BEG3" s="7">
        <v>0</v>
      </c>
      <c r="BEH3" s="7">
        <v>0</v>
      </c>
      <c r="BEI3" s="7">
        <v>0</v>
      </c>
      <c r="BEJ3" s="7">
        <v>0</v>
      </c>
      <c r="BEK3" s="7">
        <v>0</v>
      </c>
      <c r="BEL3" s="7">
        <v>0</v>
      </c>
      <c r="BEM3" s="7">
        <v>0</v>
      </c>
      <c r="BEN3" s="7">
        <v>0</v>
      </c>
      <c r="BEO3" s="7">
        <v>0</v>
      </c>
      <c r="BEP3" s="7">
        <v>0</v>
      </c>
      <c r="BEQ3" s="7">
        <v>0</v>
      </c>
      <c r="BER3" s="7">
        <v>0</v>
      </c>
      <c r="BES3" s="7">
        <v>0</v>
      </c>
      <c r="BET3" s="7">
        <v>0</v>
      </c>
      <c r="BEU3" s="7">
        <v>0</v>
      </c>
      <c r="BEV3" s="7">
        <v>0</v>
      </c>
      <c r="BEW3" s="7">
        <v>0</v>
      </c>
      <c r="BEX3" s="7">
        <v>0</v>
      </c>
      <c r="BEY3" s="7">
        <v>0</v>
      </c>
      <c r="BEZ3" s="7">
        <v>0</v>
      </c>
      <c r="BFA3" s="7">
        <v>0</v>
      </c>
      <c r="BFB3" s="7">
        <v>0</v>
      </c>
      <c r="BFC3" s="7">
        <v>0</v>
      </c>
      <c r="BFD3" s="7">
        <v>0</v>
      </c>
      <c r="BFE3" s="7">
        <v>0</v>
      </c>
      <c r="BFF3" s="7">
        <v>0</v>
      </c>
      <c r="BFG3" s="7">
        <v>0</v>
      </c>
      <c r="BFH3" s="7">
        <v>0</v>
      </c>
      <c r="BFI3" s="7">
        <v>0</v>
      </c>
      <c r="BFJ3" s="7">
        <v>0</v>
      </c>
      <c r="BFK3" s="7">
        <v>0</v>
      </c>
      <c r="BFL3" s="7">
        <v>0</v>
      </c>
      <c r="BFM3" s="7">
        <v>0</v>
      </c>
      <c r="BFN3" s="7">
        <v>0</v>
      </c>
      <c r="BFO3" s="7">
        <v>0</v>
      </c>
      <c r="BFP3" s="7">
        <v>0</v>
      </c>
      <c r="BFQ3" s="7">
        <v>0</v>
      </c>
      <c r="BFR3" s="7">
        <v>0</v>
      </c>
      <c r="BFS3" s="7">
        <v>0</v>
      </c>
      <c r="BFT3" s="7">
        <v>0</v>
      </c>
      <c r="BFU3" s="7">
        <v>0</v>
      </c>
      <c r="BFV3" s="7">
        <v>0</v>
      </c>
      <c r="BFW3" s="7">
        <v>0</v>
      </c>
      <c r="BFX3" s="7">
        <v>0</v>
      </c>
      <c r="BFY3" s="7">
        <v>0</v>
      </c>
      <c r="BFZ3" s="7">
        <v>0</v>
      </c>
      <c r="BGA3" s="7">
        <v>0</v>
      </c>
      <c r="BGB3" s="7">
        <v>0</v>
      </c>
      <c r="BGC3" s="7">
        <v>0</v>
      </c>
      <c r="BGD3" s="7">
        <v>0</v>
      </c>
      <c r="BGE3" s="7">
        <v>0</v>
      </c>
      <c r="BGF3" s="7">
        <v>0</v>
      </c>
      <c r="BGG3" s="7">
        <v>0</v>
      </c>
      <c r="BGH3" s="7">
        <v>0</v>
      </c>
      <c r="BGI3" s="7">
        <v>0</v>
      </c>
      <c r="BGJ3" s="7">
        <v>0</v>
      </c>
      <c r="BGK3" s="7">
        <v>0</v>
      </c>
      <c r="BGL3" s="7">
        <v>0</v>
      </c>
      <c r="BGM3" s="7">
        <v>0</v>
      </c>
      <c r="BGN3" s="7">
        <v>0</v>
      </c>
      <c r="BGO3" s="7">
        <v>0</v>
      </c>
      <c r="BGP3" s="7">
        <v>0</v>
      </c>
      <c r="BGQ3" s="7">
        <v>0</v>
      </c>
      <c r="BGR3" s="7">
        <v>0</v>
      </c>
      <c r="BGS3" s="7">
        <v>0</v>
      </c>
      <c r="BGT3" s="7">
        <v>0</v>
      </c>
      <c r="BGU3" s="7">
        <v>0</v>
      </c>
      <c r="BGV3" s="7">
        <v>0</v>
      </c>
      <c r="BGW3" s="7">
        <v>0</v>
      </c>
      <c r="BGX3" s="7">
        <v>0</v>
      </c>
      <c r="BGY3" s="7">
        <v>0</v>
      </c>
      <c r="BGZ3" s="7">
        <v>0</v>
      </c>
      <c r="BHA3" s="7">
        <v>0</v>
      </c>
      <c r="BHB3" s="7">
        <v>0</v>
      </c>
      <c r="BHC3" s="7">
        <v>0</v>
      </c>
      <c r="BHD3" s="7">
        <v>0</v>
      </c>
      <c r="BHE3" s="7">
        <v>0</v>
      </c>
      <c r="BHF3" s="7">
        <v>0</v>
      </c>
      <c r="BHG3" s="7">
        <v>0</v>
      </c>
      <c r="BHH3" s="7">
        <v>0</v>
      </c>
      <c r="BHI3" s="7">
        <v>0</v>
      </c>
      <c r="BHJ3" s="7">
        <v>0</v>
      </c>
      <c r="BHK3" s="7">
        <v>0</v>
      </c>
      <c r="BHL3" s="7">
        <v>0</v>
      </c>
      <c r="BHM3" s="7">
        <v>0</v>
      </c>
      <c r="BHN3" s="7">
        <v>0</v>
      </c>
      <c r="BHO3" s="7">
        <v>0</v>
      </c>
      <c r="BHP3" s="7">
        <v>0</v>
      </c>
      <c r="BHQ3" s="7">
        <v>0</v>
      </c>
      <c r="BHR3" s="7">
        <v>0</v>
      </c>
      <c r="BHS3" s="7">
        <v>0</v>
      </c>
      <c r="BHT3" s="7">
        <v>0</v>
      </c>
      <c r="BHU3" s="7">
        <v>0</v>
      </c>
      <c r="BHV3" s="7">
        <v>0</v>
      </c>
      <c r="BHW3" s="7">
        <v>0</v>
      </c>
      <c r="BHX3" s="7">
        <v>0</v>
      </c>
      <c r="BHY3" s="7">
        <v>0</v>
      </c>
      <c r="BHZ3" s="7">
        <v>0</v>
      </c>
      <c r="BIA3" s="7">
        <v>0</v>
      </c>
      <c r="BIB3" s="7">
        <v>0</v>
      </c>
      <c r="BIC3" s="7">
        <v>0</v>
      </c>
      <c r="BID3" s="7">
        <v>0</v>
      </c>
      <c r="BIE3" s="7">
        <v>0</v>
      </c>
      <c r="BIF3" s="7">
        <v>0</v>
      </c>
      <c r="BIG3" s="7">
        <v>0</v>
      </c>
      <c r="BIH3" s="7">
        <v>0</v>
      </c>
      <c r="BII3" s="7">
        <v>0</v>
      </c>
      <c r="BIJ3" s="7">
        <v>0</v>
      </c>
      <c r="BIK3" s="7">
        <v>0</v>
      </c>
      <c r="BIL3" s="7">
        <v>0</v>
      </c>
      <c r="BIM3" s="7">
        <v>0</v>
      </c>
      <c r="BIN3" s="7">
        <v>0</v>
      </c>
      <c r="BIO3" s="7">
        <v>0</v>
      </c>
      <c r="BIP3" s="7">
        <v>0</v>
      </c>
      <c r="BIQ3" s="7">
        <v>0</v>
      </c>
      <c r="BIR3" s="7">
        <v>0</v>
      </c>
      <c r="BIS3" s="7">
        <v>0</v>
      </c>
      <c r="BIT3" s="7">
        <v>0</v>
      </c>
      <c r="BIU3" s="7">
        <v>0</v>
      </c>
      <c r="BIV3" s="7">
        <v>0</v>
      </c>
      <c r="BIW3" s="7">
        <v>0</v>
      </c>
      <c r="BIX3" s="7">
        <v>0</v>
      </c>
      <c r="BIY3" s="7">
        <v>0</v>
      </c>
      <c r="BIZ3" s="7">
        <v>0</v>
      </c>
      <c r="BJA3" s="7">
        <v>0</v>
      </c>
      <c r="BJB3" s="7">
        <v>0</v>
      </c>
      <c r="BJC3" s="7">
        <v>0</v>
      </c>
      <c r="BJD3" s="7">
        <v>0</v>
      </c>
      <c r="BJE3" s="7">
        <v>0</v>
      </c>
      <c r="BJF3" s="7">
        <v>0</v>
      </c>
      <c r="BJG3" s="7">
        <v>0</v>
      </c>
      <c r="BJH3" s="7">
        <v>0</v>
      </c>
      <c r="BJI3" s="7">
        <v>0</v>
      </c>
      <c r="BJJ3" s="7">
        <v>0</v>
      </c>
      <c r="BJK3" s="7">
        <v>0</v>
      </c>
      <c r="BJL3" s="7">
        <v>0</v>
      </c>
      <c r="BJM3" s="7">
        <v>0</v>
      </c>
      <c r="BJN3" s="7">
        <v>0</v>
      </c>
      <c r="BJO3" s="7">
        <v>0</v>
      </c>
      <c r="BJP3" s="7">
        <v>0</v>
      </c>
      <c r="BJQ3" s="7">
        <v>0</v>
      </c>
      <c r="BJR3" s="7">
        <v>0</v>
      </c>
      <c r="BJS3" s="7">
        <v>0</v>
      </c>
      <c r="BJT3" s="7">
        <v>0</v>
      </c>
      <c r="BJU3" s="7">
        <v>0</v>
      </c>
      <c r="BJV3" s="7">
        <v>0</v>
      </c>
      <c r="BJW3" s="7">
        <v>0</v>
      </c>
      <c r="BJX3" s="7">
        <v>0</v>
      </c>
      <c r="BJY3" s="7">
        <v>0</v>
      </c>
      <c r="BJZ3" s="7">
        <v>0</v>
      </c>
      <c r="BKA3" s="7">
        <v>0</v>
      </c>
      <c r="BKB3" s="7">
        <v>0</v>
      </c>
      <c r="BKC3" s="7">
        <v>0</v>
      </c>
      <c r="BKD3" s="7">
        <v>0</v>
      </c>
      <c r="BKE3" s="7">
        <v>0</v>
      </c>
      <c r="BKF3" s="7">
        <v>0</v>
      </c>
      <c r="BKG3" s="7">
        <v>0</v>
      </c>
      <c r="BKH3" s="7">
        <v>0</v>
      </c>
      <c r="BKI3" s="7">
        <v>0</v>
      </c>
      <c r="BKJ3" s="7">
        <v>0</v>
      </c>
      <c r="BKK3" s="7">
        <v>0</v>
      </c>
      <c r="BKL3" s="7">
        <v>0</v>
      </c>
      <c r="BKM3" s="7">
        <v>0</v>
      </c>
      <c r="BKN3" s="7">
        <v>0</v>
      </c>
      <c r="BKO3" s="7">
        <v>0</v>
      </c>
      <c r="BKP3" s="7">
        <v>0</v>
      </c>
      <c r="BKQ3" s="7">
        <v>0</v>
      </c>
      <c r="BKR3" s="7">
        <v>0</v>
      </c>
      <c r="BKS3" s="7">
        <v>0</v>
      </c>
      <c r="BKT3" s="7">
        <v>0</v>
      </c>
      <c r="BKU3" s="7">
        <v>0</v>
      </c>
      <c r="BKV3" s="7">
        <v>0</v>
      </c>
      <c r="BKW3" s="7">
        <v>0</v>
      </c>
      <c r="BKX3" s="7">
        <v>0</v>
      </c>
      <c r="BKY3" s="7">
        <v>0</v>
      </c>
      <c r="BKZ3" s="7">
        <v>0</v>
      </c>
      <c r="BLA3" s="7">
        <v>0</v>
      </c>
      <c r="BLB3" s="7">
        <v>0</v>
      </c>
      <c r="BLC3" s="7">
        <v>0</v>
      </c>
      <c r="BLD3" s="7">
        <v>0</v>
      </c>
      <c r="BLE3" s="7">
        <v>0</v>
      </c>
      <c r="BLF3" s="7">
        <v>0</v>
      </c>
      <c r="BLG3" s="7">
        <v>0</v>
      </c>
      <c r="BLH3" s="7">
        <v>0</v>
      </c>
      <c r="BLI3" s="7">
        <v>0</v>
      </c>
      <c r="BLJ3" s="7">
        <v>0</v>
      </c>
      <c r="BLK3" s="7">
        <v>0</v>
      </c>
      <c r="BLL3" s="7">
        <v>0</v>
      </c>
      <c r="BLM3" s="7">
        <v>0</v>
      </c>
      <c r="BLN3" s="7">
        <v>0</v>
      </c>
      <c r="BLO3" s="7">
        <v>0</v>
      </c>
      <c r="BLP3" s="7">
        <v>0</v>
      </c>
      <c r="BLQ3" s="7">
        <v>0</v>
      </c>
      <c r="BLR3" s="7">
        <v>0</v>
      </c>
      <c r="BLS3" s="7">
        <v>0</v>
      </c>
      <c r="BLT3" s="7">
        <v>0</v>
      </c>
      <c r="BLU3" s="7">
        <v>0</v>
      </c>
      <c r="BLV3" s="7">
        <v>0</v>
      </c>
      <c r="BLW3" s="7">
        <v>0</v>
      </c>
      <c r="BLX3" s="7">
        <v>0</v>
      </c>
      <c r="BLY3" s="7">
        <v>0</v>
      </c>
      <c r="BLZ3" s="7">
        <v>0</v>
      </c>
      <c r="BMA3" s="7">
        <v>0</v>
      </c>
      <c r="BMB3" s="7">
        <v>0</v>
      </c>
      <c r="BMC3" s="7">
        <v>0</v>
      </c>
      <c r="BMD3" s="7">
        <v>0</v>
      </c>
      <c r="BME3" s="7">
        <v>0</v>
      </c>
      <c r="BMF3" s="7">
        <v>0</v>
      </c>
      <c r="BMG3" s="7">
        <v>0</v>
      </c>
      <c r="BMH3" s="7">
        <v>0</v>
      </c>
      <c r="BMI3" s="7">
        <v>0</v>
      </c>
      <c r="BMJ3" s="7">
        <v>0</v>
      </c>
      <c r="BMK3" s="7">
        <v>0</v>
      </c>
      <c r="BML3" s="7">
        <v>0</v>
      </c>
      <c r="BMM3" s="7">
        <v>0</v>
      </c>
      <c r="BMN3" s="7">
        <v>0</v>
      </c>
      <c r="BMO3" s="7">
        <v>0</v>
      </c>
      <c r="BMP3" s="7">
        <v>0</v>
      </c>
      <c r="BMQ3" s="7">
        <v>0</v>
      </c>
      <c r="BMR3" s="7">
        <v>0</v>
      </c>
      <c r="BMS3" s="7">
        <v>0</v>
      </c>
      <c r="BMT3" s="7">
        <v>0</v>
      </c>
      <c r="BMU3" s="7">
        <v>0</v>
      </c>
      <c r="BMV3" s="7">
        <v>0</v>
      </c>
      <c r="BMW3" s="7">
        <v>0</v>
      </c>
      <c r="BMX3" s="7">
        <v>0</v>
      </c>
      <c r="BMY3" s="7">
        <v>0</v>
      </c>
      <c r="BMZ3" s="7">
        <v>0</v>
      </c>
      <c r="BNA3" s="7">
        <v>0</v>
      </c>
      <c r="BNB3" s="7">
        <v>0</v>
      </c>
      <c r="BNC3" s="7">
        <v>0</v>
      </c>
      <c r="BND3" s="7">
        <v>0</v>
      </c>
      <c r="BNE3" s="7">
        <v>0</v>
      </c>
      <c r="BNF3" s="7">
        <v>0</v>
      </c>
      <c r="BNG3" s="7">
        <v>0</v>
      </c>
      <c r="BNH3" s="7">
        <v>0</v>
      </c>
      <c r="BNI3" s="7">
        <v>0</v>
      </c>
      <c r="BNJ3" s="7">
        <v>0</v>
      </c>
      <c r="BNK3" s="7">
        <v>0</v>
      </c>
      <c r="BNL3" s="7">
        <v>0</v>
      </c>
      <c r="BNM3" s="7">
        <v>0</v>
      </c>
      <c r="BNN3" s="7">
        <v>0</v>
      </c>
      <c r="BNO3" s="7">
        <v>0</v>
      </c>
      <c r="BNP3" s="7">
        <v>0</v>
      </c>
      <c r="BNQ3" s="7">
        <v>0</v>
      </c>
      <c r="BNR3" s="7">
        <v>0</v>
      </c>
      <c r="BNS3" s="7">
        <v>0</v>
      </c>
      <c r="BNT3" s="7">
        <v>0</v>
      </c>
      <c r="BNU3" s="7">
        <v>0</v>
      </c>
      <c r="BNV3" s="7">
        <v>0</v>
      </c>
      <c r="BNW3" s="7">
        <v>0</v>
      </c>
      <c r="BNX3" s="7">
        <v>0</v>
      </c>
      <c r="BNY3" s="7">
        <v>0</v>
      </c>
      <c r="BNZ3" s="7">
        <v>0</v>
      </c>
      <c r="BOA3" s="7">
        <v>0</v>
      </c>
      <c r="BOB3" s="7">
        <v>0</v>
      </c>
      <c r="BOC3" s="7">
        <v>0</v>
      </c>
      <c r="BOD3" s="7">
        <v>0</v>
      </c>
      <c r="BOE3" s="7">
        <v>0</v>
      </c>
      <c r="BOF3" s="7">
        <v>0</v>
      </c>
      <c r="BOG3" s="7">
        <v>0</v>
      </c>
      <c r="BOH3" s="7">
        <v>0</v>
      </c>
      <c r="BOI3" s="7">
        <v>0</v>
      </c>
      <c r="BOJ3" s="7">
        <v>0</v>
      </c>
      <c r="BOK3" s="7">
        <v>0</v>
      </c>
      <c r="BOL3" s="7">
        <v>0</v>
      </c>
      <c r="BOM3" s="7">
        <v>0</v>
      </c>
      <c r="BON3" s="7">
        <v>0</v>
      </c>
      <c r="BOO3" s="7">
        <v>0</v>
      </c>
      <c r="BOP3" s="7">
        <v>0</v>
      </c>
      <c r="BOQ3" s="7">
        <v>0</v>
      </c>
      <c r="BOR3" s="7">
        <v>0</v>
      </c>
      <c r="BOS3" s="7">
        <v>0</v>
      </c>
      <c r="BOT3" s="7">
        <v>0</v>
      </c>
      <c r="BOU3" s="7">
        <v>0</v>
      </c>
      <c r="BOV3" s="7">
        <v>0</v>
      </c>
      <c r="BOW3" s="7">
        <v>0</v>
      </c>
      <c r="BOX3" s="7">
        <v>0</v>
      </c>
      <c r="BOY3" s="7">
        <v>0</v>
      </c>
      <c r="BOZ3" s="7">
        <v>0</v>
      </c>
      <c r="BPA3" s="7">
        <v>0</v>
      </c>
      <c r="BPB3" s="7">
        <v>0</v>
      </c>
      <c r="BPC3" s="7">
        <v>0</v>
      </c>
      <c r="BPD3" s="7">
        <v>0</v>
      </c>
      <c r="BPE3" s="7">
        <v>0</v>
      </c>
      <c r="BPF3" s="7">
        <v>0</v>
      </c>
      <c r="BPG3" s="7">
        <v>0</v>
      </c>
      <c r="BPH3" s="7">
        <v>0</v>
      </c>
      <c r="BPI3" s="7">
        <v>0</v>
      </c>
      <c r="BPJ3" s="7">
        <v>0</v>
      </c>
      <c r="BPK3" s="7">
        <v>0</v>
      </c>
      <c r="BPL3" s="7">
        <v>0</v>
      </c>
      <c r="BPM3" s="7">
        <v>0</v>
      </c>
      <c r="BPN3" s="7">
        <v>0</v>
      </c>
      <c r="BPO3" s="7">
        <v>0</v>
      </c>
      <c r="BPP3" s="7">
        <v>0</v>
      </c>
      <c r="BPQ3" s="7">
        <v>0</v>
      </c>
      <c r="BPR3" s="7">
        <v>0</v>
      </c>
      <c r="BPS3" s="7">
        <v>0</v>
      </c>
      <c r="BPT3" s="7">
        <v>0</v>
      </c>
      <c r="BPU3" s="7">
        <v>0</v>
      </c>
      <c r="BPV3" s="7">
        <v>0</v>
      </c>
      <c r="BPW3" s="7">
        <v>0</v>
      </c>
      <c r="BPX3" s="7">
        <v>0</v>
      </c>
      <c r="BPY3" s="7">
        <v>0</v>
      </c>
      <c r="BPZ3" s="7">
        <v>0</v>
      </c>
      <c r="BQA3" s="7">
        <v>0</v>
      </c>
      <c r="BQB3" s="7">
        <v>0</v>
      </c>
      <c r="BQC3" s="7">
        <v>0</v>
      </c>
      <c r="BQD3" s="7">
        <v>0</v>
      </c>
      <c r="BQE3" s="7">
        <v>0</v>
      </c>
      <c r="BQF3" s="7">
        <v>0</v>
      </c>
      <c r="BQG3" s="7">
        <v>0</v>
      </c>
      <c r="BQH3" s="7">
        <v>0</v>
      </c>
      <c r="BQI3" s="7">
        <v>0</v>
      </c>
      <c r="BQJ3" s="7">
        <v>0</v>
      </c>
      <c r="BQK3" s="7">
        <v>0</v>
      </c>
      <c r="BQL3" s="7">
        <v>0</v>
      </c>
      <c r="BQM3" s="7">
        <v>0</v>
      </c>
      <c r="BQN3" s="7">
        <v>0</v>
      </c>
      <c r="BQO3" s="7">
        <v>0</v>
      </c>
      <c r="BQP3" s="7">
        <v>0</v>
      </c>
      <c r="BQQ3" s="7">
        <v>0</v>
      </c>
      <c r="BQR3" s="7">
        <v>0</v>
      </c>
      <c r="BQS3" s="7">
        <v>0</v>
      </c>
      <c r="BQT3" s="7">
        <v>0</v>
      </c>
      <c r="BQU3" s="7">
        <v>0</v>
      </c>
      <c r="BQV3" s="7">
        <v>0</v>
      </c>
      <c r="BQW3" s="7">
        <v>0</v>
      </c>
      <c r="BQX3" s="7">
        <v>0</v>
      </c>
      <c r="BQY3" s="7">
        <v>0</v>
      </c>
      <c r="BQZ3" s="7">
        <v>0</v>
      </c>
      <c r="BRA3" s="7">
        <v>0</v>
      </c>
      <c r="BRB3" s="7">
        <v>0</v>
      </c>
      <c r="BRC3" s="7">
        <v>0</v>
      </c>
      <c r="BRD3" s="7">
        <v>0</v>
      </c>
      <c r="BRE3" s="7">
        <v>0</v>
      </c>
      <c r="BRF3" s="7">
        <v>0</v>
      </c>
      <c r="BRG3" s="7">
        <v>0</v>
      </c>
      <c r="BRH3" s="7">
        <v>0</v>
      </c>
      <c r="BRI3" s="7">
        <v>0</v>
      </c>
      <c r="BRJ3" s="7">
        <v>0</v>
      </c>
      <c r="BRK3" s="7">
        <v>0</v>
      </c>
      <c r="BRL3" s="7">
        <v>0</v>
      </c>
      <c r="BRM3" s="7">
        <v>0</v>
      </c>
      <c r="BRN3" s="7">
        <v>0</v>
      </c>
      <c r="BRO3" s="7">
        <v>0</v>
      </c>
      <c r="BRP3" s="7">
        <v>0</v>
      </c>
      <c r="BRQ3" s="7">
        <v>0</v>
      </c>
      <c r="BRR3" s="7">
        <v>0</v>
      </c>
      <c r="BRS3" s="7">
        <v>0</v>
      </c>
      <c r="BRT3" s="7">
        <v>0</v>
      </c>
      <c r="BRU3" s="7">
        <v>0</v>
      </c>
      <c r="BRV3" s="7">
        <v>0</v>
      </c>
      <c r="BRW3" s="7">
        <v>0</v>
      </c>
      <c r="BRX3" s="7">
        <v>0</v>
      </c>
      <c r="BRY3" s="7">
        <v>0</v>
      </c>
      <c r="BRZ3" s="7">
        <v>0</v>
      </c>
      <c r="BSA3" s="7">
        <v>0</v>
      </c>
      <c r="BSB3" s="7">
        <v>0</v>
      </c>
      <c r="BSC3" s="7">
        <v>0</v>
      </c>
      <c r="BSD3" s="7">
        <v>0</v>
      </c>
      <c r="BSE3" s="7">
        <v>0</v>
      </c>
      <c r="BSF3" s="7">
        <v>0</v>
      </c>
      <c r="BSG3" s="7">
        <v>0</v>
      </c>
      <c r="BSH3" s="7">
        <v>0</v>
      </c>
      <c r="BSI3" s="7">
        <v>0</v>
      </c>
      <c r="BSJ3" s="7">
        <v>0</v>
      </c>
      <c r="BSK3" s="7">
        <v>0</v>
      </c>
      <c r="BSL3" s="7">
        <v>0</v>
      </c>
      <c r="BSM3" s="7">
        <v>0</v>
      </c>
      <c r="BSN3" s="7">
        <v>0</v>
      </c>
      <c r="BSO3" s="7">
        <v>0</v>
      </c>
      <c r="BSP3" s="7">
        <v>0</v>
      </c>
      <c r="BSQ3" s="7">
        <v>0</v>
      </c>
      <c r="BSR3" s="7">
        <v>0</v>
      </c>
      <c r="BSS3" s="7">
        <v>0</v>
      </c>
      <c r="BST3" s="7">
        <v>0</v>
      </c>
      <c r="BSU3" s="7">
        <v>0</v>
      </c>
      <c r="BSV3" s="7">
        <v>0</v>
      </c>
      <c r="BSW3" s="7">
        <v>0</v>
      </c>
      <c r="BSX3" s="7">
        <v>0</v>
      </c>
      <c r="BSY3" s="7">
        <v>0</v>
      </c>
      <c r="BSZ3" s="7">
        <v>0</v>
      </c>
      <c r="BTA3" s="7">
        <v>0</v>
      </c>
      <c r="BTB3" s="7">
        <v>0</v>
      </c>
      <c r="BTC3" s="7">
        <v>0</v>
      </c>
      <c r="BTD3" s="7">
        <v>0</v>
      </c>
      <c r="BTE3" s="7">
        <v>0</v>
      </c>
      <c r="BTF3" s="7">
        <v>0</v>
      </c>
      <c r="BTG3" s="7">
        <v>0</v>
      </c>
      <c r="BTH3" s="7">
        <v>0</v>
      </c>
      <c r="BTI3" s="7">
        <v>0</v>
      </c>
      <c r="BTJ3" s="7">
        <v>0</v>
      </c>
      <c r="BTK3" s="7">
        <v>0</v>
      </c>
      <c r="BTL3" s="7">
        <v>0</v>
      </c>
      <c r="BTM3" s="7">
        <v>0</v>
      </c>
      <c r="BTN3" s="7">
        <v>0</v>
      </c>
      <c r="BTO3" s="7">
        <v>0</v>
      </c>
      <c r="BTP3" s="7">
        <v>0</v>
      </c>
      <c r="BTQ3" s="7">
        <v>0</v>
      </c>
      <c r="BTR3" s="7">
        <v>0</v>
      </c>
      <c r="BTS3" s="7">
        <v>0</v>
      </c>
      <c r="BTT3" s="7">
        <v>0</v>
      </c>
      <c r="BTU3" s="7">
        <v>0</v>
      </c>
      <c r="BTV3" s="7">
        <v>0</v>
      </c>
      <c r="BTW3" s="7">
        <v>0</v>
      </c>
      <c r="BTX3" s="7">
        <v>0</v>
      </c>
      <c r="BTY3" s="7">
        <v>0</v>
      </c>
      <c r="BTZ3" s="7">
        <v>0</v>
      </c>
      <c r="BUA3" s="7">
        <v>0</v>
      </c>
      <c r="BUB3" s="7">
        <v>0</v>
      </c>
      <c r="BUC3" s="7">
        <v>0</v>
      </c>
      <c r="BUD3" s="7">
        <v>0</v>
      </c>
      <c r="BUE3" s="7">
        <v>0</v>
      </c>
      <c r="BUF3" s="7">
        <v>0</v>
      </c>
      <c r="BUG3" s="7">
        <v>0</v>
      </c>
      <c r="BUH3" s="7">
        <v>0</v>
      </c>
      <c r="BUI3" s="7">
        <v>0</v>
      </c>
      <c r="BUJ3" s="7">
        <v>0</v>
      </c>
      <c r="BUK3" s="7">
        <v>0</v>
      </c>
      <c r="BUL3" s="7">
        <v>0</v>
      </c>
      <c r="BUM3" s="7">
        <v>0</v>
      </c>
      <c r="BUN3" s="7">
        <v>0</v>
      </c>
      <c r="BUO3" s="7">
        <v>0</v>
      </c>
      <c r="BUP3" s="7">
        <v>0</v>
      </c>
      <c r="BUQ3" s="7">
        <v>0</v>
      </c>
      <c r="BUR3" s="7">
        <v>0</v>
      </c>
      <c r="BUS3" s="7">
        <v>0</v>
      </c>
      <c r="BUT3" s="7">
        <v>0</v>
      </c>
      <c r="BUU3" s="7">
        <v>0</v>
      </c>
      <c r="BUV3" s="7">
        <v>0</v>
      </c>
      <c r="BUW3" s="7">
        <v>0</v>
      </c>
      <c r="BUX3" s="7">
        <v>0</v>
      </c>
      <c r="BUY3" s="7">
        <v>0</v>
      </c>
      <c r="BUZ3" s="7">
        <v>0</v>
      </c>
      <c r="BVA3" s="7">
        <v>0</v>
      </c>
      <c r="BVB3" s="7">
        <v>0</v>
      </c>
      <c r="BVC3" s="7">
        <v>0</v>
      </c>
      <c r="BVD3" s="7">
        <v>0</v>
      </c>
      <c r="BVE3" s="7">
        <v>0</v>
      </c>
      <c r="BVF3" s="7">
        <v>0</v>
      </c>
      <c r="BVG3" s="7">
        <v>0</v>
      </c>
      <c r="BVH3" s="7">
        <v>0</v>
      </c>
      <c r="BVI3" s="7">
        <v>0</v>
      </c>
      <c r="BVJ3" s="7">
        <v>0</v>
      </c>
      <c r="BVK3" s="7">
        <v>0</v>
      </c>
      <c r="BVL3" s="7">
        <v>0</v>
      </c>
      <c r="BVM3" s="7">
        <v>0</v>
      </c>
      <c r="BVN3" s="7">
        <v>0</v>
      </c>
      <c r="BVO3" s="7">
        <v>0</v>
      </c>
      <c r="BVP3" s="7">
        <v>0</v>
      </c>
      <c r="BVQ3" s="7">
        <v>0</v>
      </c>
      <c r="BVR3" s="7">
        <v>0</v>
      </c>
      <c r="BVS3" s="7">
        <v>0</v>
      </c>
      <c r="BVT3" s="7">
        <v>0</v>
      </c>
      <c r="BVU3" s="7">
        <v>0</v>
      </c>
      <c r="BVV3" s="7">
        <v>0</v>
      </c>
      <c r="BVW3" s="7">
        <v>0</v>
      </c>
      <c r="BVX3" s="7">
        <v>0</v>
      </c>
      <c r="BVY3" s="7">
        <v>0</v>
      </c>
      <c r="BVZ3" s="7">
        <v>0</v>
      </c>
      <c r="BWA3" s="7">
        <v>0</v>
      </c>
      <c r="BWB3" s="7">
        <v>0</v>
      </c>
      <c r="BWC3" s="7">
        <v>0</v>
      </c>
      <c r="BWD3" s="7">
        <v>0</v>
      </c>
      <c r="BWE3" s="7">
        <v>0</v>
      </c>
      <c r="BWF3" s="7">
        <v>0</v>
      </c>
      <c r="BWG3" s="7">
        <v>0</v>
      </c>
      <c r="BWH3" s="7">
        <v>0</v>
      </c>
      <c r="BWI3" s="7">
        <v>0</v>
      </c>
      <c r="BWJ3" s="7">
        <v>0</v>
      </c>
      <c r="BWK3" s="7">
        <v>0</v>
      </c>
      <c r="BWL3" s="7">
        <v>0</v>
      </c>
      <c r="BWM3" s="7">
        <v>0</v>
      </c>
      <c r="BWN3" s="7">
        <v>0</v>
      </c>
      <c r="BWO3" s="7">
        <v>0</v>
      </c>
      <c r="BWP3" s="7">
        <v>0</v>
      </c>
      <c r="BWQ3" s="7">
        <v>0</v>
      </c>
      <c r="BWR3" s="7">
        <v>0</v>
      </c>
      <c r="BWS3" s="7">
        <v>0</v>
      </c>
      <c r="BWT3" s="7">
        <v>0</v>
      </c>
      <c r="BWU3" s="7">
        <v>0</v>
      </c>
      <c r="BWV3" s="7">
        <v>0</v>
      </c>
      <c r="BWW3" s="7">
        <v>0</v>
      </c>
      <c r="BWX3" s="7">
        <v>0</v>
      </c>
      <c r="BWY3" s="7">
        <v>0</v>
      </c>
      <c r="BWZ3" s="7">
        <v>0</v>
      </c>
      <c r="BXA3" s="7">
        <v>0</v>
      </c>
      <c r="BXB3" s="7">
        <v>0</v>
      </c>
      <c r="BXC3" s="7">
        <v>0</v>
      </c>
      <c r="BXD3" s="7">
        <v>0</v>
      </c>
      <c r="BXE3" s="7">
        <v>0</v>
      </c>
      <c r="BXF3" s="7">
        <v>0</v>
      </c>
      <c r="BXG3" s="7">
        <v>0</v>
      </c>
      <c r="BXH3" s="7">
        <v>0</v>
      </c>
      <c r="BXI3" s="7">
        <v>0</v>
      </c>
      <c r="BXJ3" s="7">
        <v>0</v>
      </c>
      <c r="BXK3" s="7">
        <v>0</v>
      </c>
      <c r="BXL3" s="7">
        <v>0</v>
      </c>
      <c r="BXM3" s="7">
        <v>0</v>
      </c>
      <c r="BXN3" s="7">
        <v>0</v>
      </c>
      <c r="BXO3" s="7">
        <v>0</v>
      </c>
      <c r="BXP3" s="7">
        <v>0</v>
      </c>
      <c r="BXQ3" s="7">
        <v>0</v>
      </c>
      <c r="BXR3" s="7">
        <v>0</v>
      </c>
      <c r="BXS3" s="7">
        <v>0</v>
      </c>
      <c r="BXT3" s="7">
        <v>0</v>
      </c>
      <c r="BXU3" s="7">
        <v>0</v>
      </c>
      <c r="BXV3" s="7">
        <v>0</v>
      </c>
      <c r="BXW3" s="7">
        <v>0</v>
      </c>
      <c r="BXX3" s="7">
        <v>0</v>
      </c>
      <c r="BXY3" s="7">
        <v>0</v>
      </c>
      <c r="BXZ3" s="7">
        <v>0</v>
      </c>
      <c r="BYA3" s="7">
        <v>0</v>
      </c>
      <c r="BYB3" s="7">
        <v>0</v>
      </c>
      <c r="BYC3" s="7">
        <v>0</v>
      </c>
      <c r="BYD3" s="7">
        <v>0</v>
      </c>
      <c r="BYE3" s="7">
        <v>0</v>
      </c>
      <c r="BYF3" s="7">
        <v>0</v>
      </c>
      <c r="BYG3" s="7">
        <v>0</v>
      </c>
      <c r="BYH3" s="7">
        <v>0</v>
      </c>
      <c r="BYI3" s="7">
        <v>0</v>
      </c>
      <c r="BYJ3" s="7">
        <v>0</v>
      </c>
      <c r="BYK3" s="7">
        <v>0</v>
      </c>
      <c r="BYL3" s="7">
        <v>0</v>
      </c>
      <c r="BYM3" s="7">
        <v>0</v>
      </c>
      <c r="BYN3" s="7">
        <v>0</v>
      </c>
      <c r="BYO3" s="7">
        <v>0</v>
      </c>
      <c r="BYP3" s="7">
        <v>0</v>
      </c>
      <c r="BYQ3" s="7">
        <v>0</v>
      </c>
      <c r="BYR3" s="7">
        <v>0</v>
      </c>
      <c r="BYS3" s="7">
        <v>0</v>
      </c>
      <c r="BYT3" s="7">
        <v>0</v>
      </c>
      <c r="BYU3" s="7">
        <v>0</v>
      </c>
      <c r="BYV3" s="7">
        <v>0</v>
      </c>
      <c r="BYW3" s="7">
        <v>0</v>
      </c>
      <c r="BYX3" s="7">
        <v>0</v>
      </c>
      <c r="BYY3" s="7">
        <v>0</v>
      </c>
      <c r="BYZ3" s="7">
        <v>0</v>
      </c>
      <c r="BZA3" s="7">
        <v>0</v>
      </c>
      <c r="BZB3" s="7">
        <v>0</v>
      </c>
      <c r="BZC3" s="7">
        <v>0</v>
      </c>
      <c r="BZD3" s="7">
        <v>0</v>
      </c>
      <c r="BZE3" s="7">
        <v>0</v>
      </c>
      <c r="BZF3" s="7">
        <v>0</v>
      </c>
      <c r="BZG3" s="7">
        <v>0</v>
      </c>
      <c r="BZH3" s="7">
        <v>0</v>
      </c>
      <c r="BZI3" s="7">
        <v>0</v>
      </c>
      <c r="BZJ3" s="7">
        <v>0</v>
      </c>
      <c r="BZK3" s="7">
        <v>0</v>
      </c>
      <c r="BZL3" s="7">
        <v>0</v>
      </c>
      <c r="BZM3" s="7">
        <v>0</v>
      </c>
      <c r="BZN3" s="7">
        <v>0</v>
      </c>
      <c r="BZO3" s="7">
        <v>0</v>
      </c>
      <c r="BZP3" s="7">
        <v>0</v>
      </c>
      <c r="BZQ3" s="7">
        <v>0</v>
      </c>
      <c r="BZR3" s="7">
        <v>0</v>
      </c>
      <c r="BZS3" s="7">
        <v>0</v>
      </c>
      <c r="BZT3" s="7">
        <v>0</v>
      </c>
      <c r="BZU3" s="7">
        <v>0</v>
      </c>
      <c r="BZV3" s="7">
        <v>0</v>
      </c>
      <c r="BZW3" s="7">
        <v>0</v>
      </c>
      <c r="BZX3" s="7">
        <v>0</v>
      </c>
      <c r="BZY3" s="7">
        <v>0</v>
      </c>
      <c r="BZZ3" s="7">
        <v>0</v>
      </c>
      <c r="CAA3" s="7">
        <v>0</v>
      </c>
      <c r="CAB3" s="7">
        <v>0</v>
      </c>
      <c r="CAC3" s="7">
        <v>0</v>
      </c>
      <c r="CAD3" s="7">
        <v>0</v>
      </c>
      <c r="CAE3" s="7">
        <v>0</v>
      </c>
      <c r="CAF3" s="7">
        <v>0</v>
      </c>
      <c r="CAG3" s="7">
        <v>0</v>
      </c>
      <c r="CAH3" s="7">
        <v>0</v>
      </c>
      <c r="CAI3" s="7">
        <v>0</v>
      </c>
      <c r="CAJ3" s="7">
        <v>0</v>
      </c>
      <c r="CAK3" s="7">
        <v>0</v>
      </c>
      <c r="CAL3" s="7">
        <v>0</v>
      </c>
      <c r="CAM3" s="7">
        <v>0</v>
      </c>
      <c r="CAN3" s="7">
        <v>0</v>
      </c>
      <c r="CAO3" s="7">
        <v>0</v>
      </c>
      <c r="CAP3" s="7">
        <v>0</v>
      </c>
      <c r="CAQ3" s="7">
        <v>0</v>
      </c>
      <c r="CAR3" s="7">
        <v>0</v>
      </c>
      <c r="CAS3" s="7">
        <v>0</v>
      </c>
      <c r="CAT3" s="7">
        <v>0</v>
      </c>
      <c r="CAU3" s="7">
        <v>0</v>
      </c>
      <c r="CAV3" s="7">
        <v>0</v>
      </c>
      <c r="CAW3" s="7">
        <v>0</v>
      </c>
      <c r="CAX3" s="7">
        <v>0</v>
      </c>
      <c r="CAY3" s="7">
        <v>0</v>
      </c>
      <c r="CAZ3" s="7">
        <v>0</v>
      </c>
      <c r="CBA3" s="7">
        <v>0</v>
      </c>
      <c r="CBB3" s="7">
        <v>0</v>
      </c>
      <c r="CBC3" s="7">
        <v>0</v>
      </c>
      <c r="CBD3" s="7">
        <v>0</v>
      </c>
      <c r="CBE3" s="7">
        <v>0</v>
      </c>
      <c r="CBF3" s="7">
        <v>0</v>
      </c>
      <c r="CBG3" s="7">
        <v>0</v>
      </c>
      <c r="CBH3" s="7">
        <v>0</v>
      </c>
      <c r="CBI3" s="7">
        <v>0</v>
      </c>
      <c r="CBJ3" s="7">
        <v>0</v>
      </c>
      <c r="CBK3" s="7">
        <v>0</v>
      </c>
      <c r="CBL3" s="7">
        <v>0</v>
      </c>
      <c r="CBM3" s="7">
        <v>0</v>
      </c>
      <c r="CBN3" s="7">
        <v>0</v>
      </c>
      <c r="CBO3" s="7">
        <v>0</v>
      </c>
      <c r="CBP3" s="7">
        <v>0</v>
      </c>
      <c r="CBQ3" s="7">
        <v>0</v>
      </c>
      <c r="CBR3" s="7">
        <v>0</v>
      </c>
      <c r="CBS3" s="7">
        <v>0</v>
      </c>
      <c r="CBT3" s="7">
        <v>0</v>
      </c>
      <c r="CBU3" s="7">
        <v>0</v>
      </c>
      <c r="CBV3" s="7">
        <v>0</v>
      </c>
      <c r="CBW3" s="7">
        <v>0</v>
      </c>
      <c r="CBX3" s="7">
        <v>0</v>
      </c>
      <c r="CBY3" s="7">
        <v>0</v>
      </c>
      <c r="CBZ3" s="7">
        <v>0</v>
      </c>
      <c r="CCA3" s="7">
        <v>0</v>
      </c>
      <c r="CCB3" s="7">
        <v>0</v>
      </c>
      <c r="CCC3" s="7">
        <v>0</v>
      </c>
      <c r="CCD3" s="7">
        <v>0</v>
      </c>
      <c r="CCE3" s="7">
        <v>0</v>
      </c>
      <c r="CCF3" s="7">
        <v>0</v>
      </c>
      <c r="CCG3" s="7">
        <v>0</v>
      </c>
      <c r="CCH3" s="7">
        <v>0</v>
      </c>
      <c r="CCI3" s="7">
        <v>0</v>
      </c>
      <c r="CCJ3" s="7">
        <v>0</v>
      </c>
      <c r="CCK3" s="7">
        <v>0</v>
      </c>
      <c r="CCL3" s="7">
        <v>0</v>
      </c>
      <c r="CCM3" s="7">
        <v>0</v>
      </c>
      <c r="CCN3" s="7">
        <v>0</v>
      </c>
      <c r="CCO3" s="7">
        <v>0</v>
      </c>
      <c r="CCP3" s="7">
        <v>0</v>
      </c>
      <c r="CCQ3" s="7">
        <v>0</v>
      </c>
      <c r="CCR3" s="7">
        <v>0</v>
      </c>
      <c r="CCS3" s="7">
        <v>0</v>
      </c>
      <c r="CCT3" s="7">
        <v>0</v>
      </c>
      <c r="CCU3" s="7">
        <v>0</v>
      </c>
      <c r="CCV3" s="7">
        <v>0</v>
      </c>
      <c r="CCW3" s="7">
        <v>0</v>
      </c>
      <c r="CCX3" s="7">
        <v>0</v>
      </c>
      <c r="CCY3" s="7">
        <v>0</v>
      </c>
      <c r="CCZ3" s="7">
        <v>0</v>
      </c>
      <c r="CDA3" s="7">
        <v>0</v>
      </c>
      <c r="CDB3" s="7">
        <v>0</v>
      </c>
      <c r="CDC3" s="7">
        <v>0</v>
      </c>
      <c r="CDD3" s="7">
        <v>0</v>
      </c>
      <c r="CDE3" s="7">
        <v>0</v>
      </c>
      <c r="CDF3" s="7">
        <v>0</v>
      </c>
      <c r="CDG3" s="7">
        <v>0</v>
      </c>
      <c r="CDH3" s="7">
        <v>0</v>
      </c>
      <c r="CDI3" s="7">
        <v>0</v>
      </c>
      <c r="CDJ3" s="7">
        <v>0</v>
      </c>
      <c r="CDK3" s="7">
        <v>0</v>
      </c>
      <c r="CDL3" s="7">
        <v>0</v>
      </c>
      <c r="CDM3" s="7">
        <v>0</v>
      </c>
      <c r="CDN3" s="7">
        <v>0</v>
      </c>
      <c r="CDO3" s="7">
        <v>0</v>
      </c>
      <c r="CDP3" s="7">
        <v>0</v>
      </c>
      <c r="CDQ3" s="7">
        <v>0</v>
      </c>
      <c r="CDR3" s="7">
        <v>0</v>
      </c>
      <c r="CDS3" s="7">
        <v>0</v>
      </c>
      <c r="CDT3" s="7">
        <v>0</v>
      </c>
      <c r="CDU3" s="7">
        <v>0</v>
      </c>
      <c r="CDV3" s="7">
        <v>0</v>
      </c>
      <c r="CDW3" s="7">
        <v>0</v>
      </c>
      <c r="CDX3" s="7">
        <v>0</v>
      </c>
      <c r="CDY3" s="7">
        <v>0</v>
      </c>
      <c r="CDZ3" s="7">
        <v>0</v>
      </c>
      <c r="CEA3" s="7">
        <v>0</v>
      </c>
      <c r="CEB3" s="7">
        <v>0</v>
      </c>
      <c r="CEC3" s="7">
        <v>0</v>
      </c>
      <c r="CED3" s="7">
        <v>0</v>
      </c>
      <c r="CEE3" s="7">
        <v>0</v>
      </c>
      <c r="CEF3" s="7">
        <v>0</v>
      </c>
      <c r="CEG3" s="7">
        <v>0</v>
      </c>
      <c r="CEH3" s="7">
        <v>0</v>
      </c>
      <c r="CEI3" s="7">
        <v>0</v>
      </c>
      <c r="CEJ3" s="7">
        <v>0</v>
      </c>
      <c r="CEK3" s="7">
        <v>0</v>
      </c>
      <c r="CEL3" s="7">
        <v>0</v>
      </c>
      <c r="CEM3" s="7">
        <v>0</v>
      </c>
      <c r="CEN3" s="7">
        <v>0</v>
      </c>
      <c r="CEO3" s="7">
        <v>0</v>
      </c>
      <c r="CEP3" s="7">
        <v>0</v>
      </c>
      <c r="CEQ3" s="7">
        <v>0</v>
      </c>
      <c r="CER3" s="7">
        <v>0</v>
      </c>
      <c r="CES3" s="7">
        <v>0</v>
      </c>
      <c r="CET3" s="7">
        <v>0</v>
      </c>
      <c r="CEU3" s="7">
        <v>0</v>
      </c>
      <c r="CEV3" s="7">
        <v>0</v>
      </c>
      <c r="CEW3" s="7">
        <v>0</v>
      </c>
      <c r="CEX3" s="7">
        <v>0</v>
      </c>
      <c r="CEY3" s="7">
        <v>0</v>
      </c>
      <c r="CEZ3" s="7">
        <v>0</v>
      </c>
      <c r="CFA3" s="7">
        <v>0</v>
      </c>
      <c r="CFB3" s="7">
        <v>0</v>
      </c>
      <c r="CFC3" s="7">
        <v>0</v>
      </c>
      <c r="CFD3" s="7">
        <v>0</v>
      </c>
      <c r="CFE3" s="7">
        <v>0</v>
      </c>
      <c r="CFF3" s="7">
        <v>0</v>
      </c>
      <c r="CFG3" s="7">
        <v>0</v>
      </c>
      <c r="CFH3" s="7">
        <v>0</v>
      </c>
      <c r="CFI3" s="7">
        <v>0</v>
      </c>
      <c r="CFJ3" s="7">
        <v>0</v>
      </c>
      <c r="CFK3" s="7">
        <v>0</v>
      </c>
      <c r="CFL3" s="7">
        <v>0</v>
      </c>
      <c r="CFM3" s="7">
        <v>0</v>
      </c>
      <c r="CFN3" s="7">
        <v>0</v>
      </c>
      <c r="CFO3" s="7">
        <v>0</v>
      </c>
      <c r="CFP3" s="7">
        <v>0</v>
      </c>
      <c r="CFQ3" s="7">
        <v>0</v>
      </c>
      <c r="CFR3" s="7">
        <v>0</v>
      </c>
      <c r="CFS3" s="7">
        <v>0</v>
      </c>
      <c r="CFT3" s="7">
        <v>0</v>
      </c>
      <c r="CFU3" s="7">
        <v>0</v>
      </c>
      <c r="CFV3" s="7">
        <v>0</v>
      </c>
      <c r="CFW3" s="7">
        <v>0</v>
      </c>
      <c r="CFX3" s="7">
        <v>0</v>
      </c>
      <c r="CFY3" s="7">
        <v>0</v>
      </c>
      <c r="CFZ3" s="7">
        <v>0</v>
      </c>
      <c r="CGA3" s="7">
        <v>0</v>
      </c>
      <c r="CGB3" s="7">
        <v>0</v>
      </c>
      <c r="CGC3" s="7">
        <v>0</v>
      </c>
      <c r="CGD3" s="7">
        <v>0</v>
      </c>
      <c r="CGE3" s="7">
        <v>0</v>
      </c>
      <c r="CGF3" s="7">
        <v>0</v>
      </c>
      <c r="CGG3" s="7">
        <v>0</v>
      </c>
      <c r="CGH3" s="7">
        <v>0</v>
      </c>
      <c r="CGI3" s="7">
        <v>0</v>
      </c>
      <c r="CGJ3" s="7">
        <v>0</v>
      </c>
      <c r="CGK3" s="7">
        <v>0</v>
      </c>
      <c r="CGL3" s="7">
        <v>0</v>
      </c>
      <c r="CGM3" s="7">
        <v>0</v>
      </c>
      <c r="CGN3" s="7">
        <v>0</v>
      </c>
      <c r="CGO3" s="7">
        <v>0</v>
      </c>
      <c r="CGP3" s="7">
        <v>0</v>
      </c>
      <c r="CGQ3" s="7">
        <v>0</v>
      </c>
      <c r="CGR3" s="7">
        <v>0</v>
      </c>
      <c r="CGS3" s="7">
        <v>0</v>
      </c>
      <c r="CGT3" s="7">
        <v>0</v>
      </c>
      <c r="CGU3" s="7">
        <v>0</v>
      </c>
      <c r="CGV3" s="7">
        <v>0</v>
      </c>
      <c r="CGW3" s="7">
        <v>0</v>
      </c>
      <c r="CGX3" s="7">
        <v>0</v>
      </c>
      <c r="CGY3" s="7">
        <v>0</v>
      </c>
      <c r="CGZ3" s="7">
        <v>0</v>
      </c>
      <c r="CHA3" s="7">
        <v>0</v>
      </c>
      <c r="CHB3" s="7">
        <v>0</v>
      </c>
      <c r="CHC3" s="7">
        <v>0</v>
      </c>
      <c r="CHD3" s="7">
        <v>0</v>
      </c>
      <c r="CHE3" s="7">
        <v>0</v>
      </c>
      <c r="CHF3" s="7">
        <v>0</v>
      </c>
      <c r="CHG3" s="7">
        <v>0</v>
      </c>
      <c r="CHH3" s="7">
        <v>0</v>
      </c>
      <c r="CHI3" s="7">
        <v>0</v>
      </c>
      <c r="CHJ3" s="7">
        <v>0</v>
      </c>
      <c r="CHK3" s="7">
        <v>0</v>
      </c>
      <c r="CHL3" s="7">
        <v>0</v>
      </c>
      <c r="CHM3" s="7">
        <v>0</v>
      </c>
      <c r="CHN3" s="7">
        <v>0</v>
      </c>
      <c r="CHO3" s="7">
        <v>0</v>
      </c>
      <c r="CHP3" s="7">
        <v>0</v>
      </c>
      <c r="CHQ3" s="7">
        <v>0</v>
      </c>
      <c r="CHR3" s="7">
        <v>0</v>
      </c>
      <c r="CHS3" s="7">
        <v>0</v>
      </c>
      <c r="CHT3" s="7">
        <v>0</v>
      </c>
      <c r="CHU3" s="7">
        <v>0</v>
      </c>
      <c r="CHV3" s="7">
        <v>0</v>
      </c>
      <c r="CHW3" s="7">
        <v>0</v>
      </c>
      <c r="CHX3" s="7">
        <v>0</v>
      </c>
      <c r="CHY3" s="7">
        <v>0</v>
      </c>
      <c r="CHZ3" s="7">
        <v>0</v>
      </c>
      <c r="CIA3" s="7">
        <v>0</v>
      </c>
      <c r="CIB3" s="7">
        <v>0</v>
      </c>
      <c r="CIC3" s="7">
        <v>0</v>
      </c>
      <c r="CID3" s="7">
        <v>0</v>
      </c>
      <c r="CIE3" s="7">
        <v>0</v>
      </c>
      <c r="CIF3" s="7">
        <v>0</v>
      </c>
      <c r="CIG3" s="7">
        <v>0</v>
      </c>
      <c r="CIH3" s="7">
        <v>0</v>
      </c>
      <c r="CII3" s="7">
        <v>0</v>
      </c>
      <c r="CIJ3" s="7">
        <v>0</v>
      </c>
      <c r="CIK3" s="7">
        <v>0</v>
      </c>
      <c r="CIL3" s="7">
        <v>0</v>
      </c>
      <c r="CIM3" s="7">
        <v>0</v>
      </c>
      <c r="CIN3" s="7">
        <v>0</v>
      </c>
      <c r="CIO3" s="7">
        <v>0</v>
      </c>
      <c r="CIP3" s="7">
        <v>0</v>
      </c>
      <c r="CIQ3" s="7">
        <v>0</v>
      </c>
      <c r="CIR3" s="7">
        <v>0</v>
      </c>
      <c r="CIS3" s="7">
        <v>0</v>
      </c>
      <c r="CIT3" s="7">
        <v>0</v>
      </c>
      <c r="CIU3" s="7">
        <v>0</v>
      </c>
      <c r="CIV3" s="7">
        <v>0</v>
      </c>
      <c r="CIW3" s="7">
        <v>0</v>
      </c>
      <c r="CIX3" s="7">
        <v>0</v>
      </c>
      <c r="CIY3" s="7">
        <v>0</v>
      </c>
      <c r="CIZ3" s="7">
        <v>0</v>
      </c>
      <c r="CJA3" s="7">
        <v>0</v>
      </c>
      <c r="CJB3" s="7">
        <v>0</v>
      </c>
      <c r="CJC3" s="7">
        <v>0</v>
      </c>
      <c r="CJD3" s="7">
        <v>0</v>
      </c>
      <c r="CJE3" s="7">
        <v>0</v>
      </c>
      <c r="CJF3" s="7">
        <v>0</v>
      </c>
      <c r="CJG3" s="7">
        <v>0</v>
      </c>
      <c r="CJH3" s="7">
        <v>0</v>
      </c>
      <c r="CJI3" s="7">
        <v>0</v>
      </c>
      <c r="CJJ3" s="7">
        <v>0</v>
      </c>
      <c r="CJK3" s="7">
        <v>0</v>
      </c>
      <c r="CJL3" s="7">
        <v>0</v>
      </c>
      <c r="CJM3" s="7">
        <v>0</v>
      </c>
      <c r="CJN3" s="7">
        <v>0</v>
      </c>
      <c r="CJO3" s="7">
        <v>0</v>
      </c>
      <c r="CJP3" s="7">
        <v>0</v>
      </c>
      <c r="CJQ3" s="7">
        <v>0</v>
      </c>
      <c r="CJR3" s="7">
        <v>0</v>
      </c>
      <c r="CJS3" s="7">
        <v>0</v>
      </c>
      <c r="CJT3" s="7">
        <v>0</v>
      </c>
      <c r="CJU3" s="7">
        <v>0</v>
      </c>
      <c r="CJV3" s="7">
        <v>0</v>
      </c>
      <c r="CJW3" s="7">
        <v>0</v>
      </c>
      <c r="CJX3" s="7">
        <v>0</v>
      </c>
      <c r="CJY3" s="7">
        <v>0</v>
      </c>
      <c r="CJZ3" s="7">
        <v>0</v>
      </c>
      <c r="CKA3" s="7">
        <v>0</v>
      </c>
      <c r="CKB3" s="7">
        <v>0</v>
      </c>
      <c r="CKC3" s="7">
        <v>0</v>
      </c>
      <c r="CKD3" s="7">
        <v>0</v>
      </c>
      <c r="CKE3" s="7">
        <v>0</v>
      </c>
      <c r="CKF3" s="7">
        <v>0</v>
      </c>
      <c r="CKG3" s="7">
        <v>0</v>
      </c>
      <c r="CKH3" s="7">
        <v>0</v>
      </c>
      <c r="CKI3" s="7">
        <v>0</v>
      </c>
      <c r="CKJ3" s="7">
        <v>0</v>
      </c>
      <c r="CKK3" s="7">
        <v>0</v>
      </c>
      <c r="CKL3" s="7">
        <v>0</v>
      </c>
      <c r="CKM3" s="7">
        <v>0</v>
      </c>
      <c r="CKN3" s="7">
        <v>0</v>
      </c>
      <c r="CKO3" s="7">
        <v>0</v>
      </c>
      <c r="CKP3" s="7">
        <v>0</v>
      </c>
      <c r="CKQ3" s="7">
        <v>0</v>
      </c>
      <c r="CKR3" s="7">
        <v>0</v>
      </c>
      <c r="CKS3" s="7">
        <v>0</v>
      </c>
      <c r="CKT3" s="7">
        <v>0</v>
      </c>
      <c r="CKU3" s="7">
        <v>0</v>
      </c>
      <c r="CKV3" s="7">
        <v>0</v>
      </c>
      <c r="CKW3" s="7">
        <v>0</v>
      </c>
      <c r="CKX3" s="7">
        <v>0</v>
      </c>
      <c r="CKY3" s="7">
        <v>0</v>
      </c>
      <c r="CKZ3" s="7">
        <v>0</v>
      </c>
      <c r="CLA3" s="7">
        <v>0</v>
      </c>
      <c r="CLB3" s="7">
        <v>0</v>
      </c>
      <c r="CLC3" s="7">
        <v>0</v>
      </c>
      <c r="CLD3" s="7">
        <v>0</v>
      </c>
      <c r="CLE3" s="7">
        <v>0</v>
      </c>
      <c r="CLF3" s="7">
        <v>0</v>
      </c>
      <c r="CLG3" s="7">
        <v>0</v>
      </c>
      <c r="CLH3" s="7">
        <v>0</v>
      </c>
      <c r="CLI3" s="7">
        <v>0</v>
      </c>
      <c r="CLJ3" s="7">
        <v>0</v>
      </c>
      <c r="CLK3" s="7">
        <v>0</v>
      </c>
      <c r="CLL3" s="7">
        <v>0</v>
      </c>
      <c r="CLM3" s="7">
        <v>0</v>
      </c>
      <c r="CLN3" s="7">
        <v>0</v>
      </c>
      <c r="CLO3" s="7">
        <v>0</v>
      </c>
      <c r="CLP3" s="7">
        <v>0</v>
      </c>
      <c r="CLQ3" s="7">
        <v>0</v>
      </c>
      <c r="CLR3" s="7">
        <v>0</v>
      </c>
      <c r="CLS3" s="7">
        <v>0</v>
      </c>
      <c r="CLT3" s="7">
        <v>0</v>
      </c>
      <c r="CLU3" s="7">
        <v>0</v>
      </c>
      <c r="CLV3" s="7">
        <v>0</v>
      </c>
      <c r="CLW3" s="7">
        <v>0</v>
      </c>
      <c r="CLX3" s="7">
        <v>0</v>
      </c>
      <c r="CLY3" s="7">
        <v>0</v>
      </c>
      <c r="CLZ3" s="7">
        <v>0</v>
      </c>
      <c r="CMA3" s="7">
        <v>0</v>
      </c>
      <c r="CMB3" s="7">
        <v>0</v>
      </c>
      <c r="CMC3" s="7">
        <v>0</v>
      </c>
      <c r="CMD3" s="7">
        <v>0</v>
      </c>
      <c r="CME3" s="7">
        <v>0</v>
      </c>
      <c r="CMF3" s="7">
        <v>0</v>
      </c>
      <c r="CMG3" s="7">
        <v>0</v>
      </c>
      <c r="CMH3" s="7">
        <v>0</v>
      </c>
      <c r="CMI3" s="7">
        <v>0</v>
      </c>
      <c r="CMJ3" s="7">
        <v>0</v>
      </c>
      <c r="CMK3" s="7">
        <v>0</v>
      </c>
      <c r="CML3" s="7">
        <v>0</v>
      </c>
      <c r="CMM3" s="7">
        <v>0</v>
      </c>
      <c r="CMN3" s="7">
        <v>0</v>
      </c>
      <c r="CMO3" s="7">
        <v>0</v>
      </c>
      <c r="CMP3" s="7">
        <v>0</v>
      </c>
      <c r="CMQ3" s="7">
        <v>0</v>
      </c>
      <c r="CMR3" s="7">
        <v>0</v>
      </c>
      <c r="CMS3" s="7">
        <v>0</v>
      </c>
      <c r="CMT3" s="7">
        <v>0</v>
      </c>
      <c r="CMU3" s="7">
        <v>0</v>
      </c>
      <c r="CMV3" s="7">
        <v>0</v>
      </c>
      <c r="CMW3" s="7">
        <v>0</v>
      </c>
      <c r="CMX3" s="7">
        <v>0</v>
      </c>
      <c r="CMY3" s="7">
        <v>0</v>
      </c>
      <c r="CMZ3" s="7">
        <v>0</v>
      </c>
      <c r="CNA3" s="7">
        <v>0</v>
      </c>
      <c r="CNB3" s="7">
        <v>0</v>
      </c>
      <c r="CNC3" s="7">
        <v>0</v>
      </c>
      <c r="CND3" s="7">
        <v>0</v>
      </c>
      <c r="CNE3" s="7">
        <v>0</v>
      </c>
      <c r="CNF3" s="7">
        <v>0</v>
      </c>
      <c r="CNG3" s="7">
        <v>0</v>
      </c>
      <c r="CNH3" s="7">
        <v>0</v>
      </c>
      <c r="CNI3" s="7">
        <v>0</v>
      </c>
      <c r="CNJ3" s="7">
        <v>0</v>
      </c>
      <c r="CNK3" s="7">
        <v>0</v>
      </c>
      <c r="CNL3" s="7">
        <v>0</v>
      </c>
      <c r="CNM3" s="7">
        <v>0</v>
      </c>
      <c r="CNN3" s="7">
        <v>0</v>
      </c>
      <c r="CNO3" s="7">
        <v>0</v>
      </c>
      <c r="CNP3" s="7">
        <v>0</v>
      </c>
      <c r="CNQ3" s="7">
        <v>0</v>
      </c>
      <c r="CNR3" s="7">
        <v>0</v>
      </c>
      <c r="CNS3" s="7">
        <v>0</v>
      </c>
      <c r="CNT3" s="7">
        <v>0</v>
      </c>
      <c r="CNU3" s="7">
        <v>0</v>
      </c>
      <c r="CNV3" s="7">
        <v>0</v>
      </c>
      <c r="CNW3" s="7">
        <v>0</v>
      </c>
      <c r="CNX3" s="7">
        <v>0</v>
      </c>
      <c r="CNY3" s="7">
        <v>0</v>
      </c>
      <c r="CNZ3" s="7">
        <v>0</v>
      </c>
      <c r="COA3" s="7">
        <v>0</v>
      </c>
      <c r="COB3" s="7">
        <v>0</v>
      </c>
      <c r="COC3" s="7">
        <v>0</v>
      </c>
      <c r="COD3" s="7">
        <v>0</v>
      </c>
      <c r="COE3" s="7">
        <v>0</v>
      </c>
      <c r="COF3" s="7">
        <v>0</v>
      </c>
      <c r="COG3" s="7">
        <v>0</v>
      </c>
      <c r="COH3" s="7">
        <v>0</v>
      </c>
      <c r="COI3" s="7">
        <v>0</v>
      </c>
      <c r="COJ3" s="7">
        <v>0</v>
      </c>
      <c r="COK3" s="7">
        <v>0</v>
      </c>
      <c r="COL3" s="7">
        <v>0</v>
      </c>
      <c r="COM3" s="7">
        <v>0</v>
      </c>
      <c r="CON3" s="7">
        <v>0</v>
      </c>
      <c r="COO3" s="7">
        <v>0</v>
      </c>
      <c r="COP3" s="7">
        <v>0</v>
      </c>
      <c r="COQ3" s="7">
        <v>0</v>
      </c>
      <c r="COR3" s="7">
        <v>0</v>
      </c>
      <c r="COS3" s="7">
        <v>0</v>
      </c>
      <c r="COT3" s="7">
        <v>0</v>
      </c>
      <c r="COU3" s="7">
        <v>0</v>
      </c>
      <c r="COV3" s="7">
        <v>0</v>
      </c>
      <c r="COW3" s="7">
        <v>0</v>
      </c>
      <c r="COX3" s="7">
        <v>0</v>
      </c>
      <c r="COY3" s="7">
        <v>0</v>
      </c>
      <c r="COZ3" s="7">
        <v>0</v>
      </c>
      <c r="CPA3" s="7">
        <v>0</v>
      </c>
      <c r="CPB3" s="7">
        <v>0</v>
      </c>
      <c r="CPC3" s="7">
        <v>0</v>
      </c>
      <c r="CPD3" s="7">
        <v>0</v>
      </c>
      <c r="CPE3" s="7">
        <v>0</v>
      </c>
      <c r="CPF3" s="7">
        <v>0</v>
      </c>
      <c r="CPG3" s="7">
        <v>0</v>
      </c>
      <c r="CPH3" s="7">
        <v>0</v>
      </c>
      <c r="CPI3" s="7">
        <v>0</v>
      </c>
      <c r="CPJ3" s="7">
        <v>0</v>
      </c>
      <c r="CPK3" s="7">
        <v>0</v>
      </c>
      <c r="CPL3" s="7">
        <v>0</v>
      </c>
      <c r="CPM3" s="7">
        <v>0</v>
      </c>
      <c r="CPN3" s="7">
        <v>0</v>
      </c>
      <c r="CPO3" s="7">
        <v>0</v>
      </c>
      <c r="CPP3" s="7">
        <v>0</v>
      </c>
      <c r="CPQ3" s="7">
        <v>0</v>
      </c>
      <c r="CPR3" s="7">
        <v>0</v>
      </c>
      <c r="CPS3" s="7">
        <v>0</v>
      </c>
      <c r="CPT3" s="7">
        <v>0</v>
      </c>
      <c r="CPU3" s="7">
        <v>0</v>
      </c>
      <c r="CPV3" s="7">
        <v>0</v>
      </c>
      <c r="CPW3" s="7">
        <v>0</v>
      </c>
      <c r="CPX3" s="7">
        <v>0</v>
      </c>
      <c r="CPY3" s="7">
        <v>0</v>
      </c>
      <c r="CPZ3" s="7">
        <v>0</v>
      </c>
      <c r="CQA3" s="7">
        <v>0</v>
      </c>
      <c r="CQB3" s="7">
        <v>0</v>
      </c>
      <c r="CQC3" s="7">
        <v>0</v>
      </c>
      <c r="CQD3" s="7">
        <v>0</v>
      </c>
      <c r="CQE3" s="7">
        <v>0</v>
      </c>
      <c r="CQF3" s="7">
        <v>0</v>
      </c>
      <c r="CQG3" s="7">
        <v>0</v>
      </c>
      <c r="CQH3" s="7">
        <v>0</v>
      </c>
      <c r="CQI3" s="7">
        <v>0</v>
      </c>
      <c r="CQJ3" s="7">
        <v>0</v>
      </c>
      <c r="CQK3" s="7">
        <v>0</v>
      </c>
      <c r="CQL3" s="7">
        <v>0</v>
      </c>
      <c r="CQM3" s="7">
        <v>0</v>
      </c>
      <c r="CQN3" s="7">
        <v>0</v>
      </c>
      <c r="CQO3" s="7">
        <v>0</v>
      </c>
      <c r="CQP3" s="7">
        <v>0</v>
      </c>
      <c r="CQQ3" s="7">
        <v>0</v>
      </c>
      <c r="CQR3" s="7">
        <v>0</v>
      </c>
      <c r="CQS3" s="7">
        <v>0</v>
      </c>
      <c r="CQT3" s="7">
        <v>0</v>
      </c>
      <c r="CQU3" s="7">
        <v>0</v>
      </c>
      <c r="CQV3" s="7">
        <v>0</v>
      </c>
      <c r="CQW3" s="7">
        <v>0</v>
      </c>
      <c r="CQX3" s="7">
        <v>0</v>
      </c>
      <c r="CQY3" s="7">
        <v>0</v>
      </c>
      <c r="CQZ3" s="7">
        <v>0</v>
      </c>
      <c r="CRA3" s="7">
        <v>0</v>
      </c>
      <c r="CRB3" s="7">
        <v>0</v>
      </c>
      <c r="CRC3" s="7">
        <v>0</v>
      </c>
      <c r="CRD3" s="7">
        <v>0</v>
      </c>
      <c r="CRE3" s="7">
        <v>0</v>
      </c>
      <c r="CRF3" s="7">
        <v>0</v>
      </c>
      <c r="CRG3" s="7">
        <v>0</v>
      </c>
      <c r="CRH3" s="7">
        <v>0</v>
      </c>
      <c r="CRI3" s="7">
        <v>0</v>
      </c>
      <c r="CRJ3" s="7">
        <v>0</v>
      </c>
      <c r="CRK3" s="7">
        <v>0</v>
      </c>
      <c r="CRL3" s="7">
        <v>0</v>
      </c>
      <c r="CRM3" s="7">
        <v>0</v>
      </c>
      <c r="CRN3" s="7">
        <v>0</v>
      </c>
      <c r="CRO3" s="7">
        <v>0</v>
      </c>
      <c r="CRP3" s="7">
        <v>0</v>
      </c>
      <c r="CRQ3" s="7">
        <v>0</v>
      </c>
      <c r="CRR3" s="7">
        <v>0</v>
      </c>
      <c r="CRS3" s="7">
        <v>0</v>
      </c>
      <c r="CRT3" s="7">
        <v>0</v>
      </c>
      <c r="CRU3" s="7">
        <v>0</v>
      </c>
      <c r="CRV3" s="7">
        <v>0</v>
      </c>
      <c r="CRW3" s="7">
        <v>0</v>
      </c>
      <c r="CRX3" s="7">
        <v>0</v>
      </c>
      <c r="CRY3" s="7">
        <v>0</v>
      </c>
      <c r="CRZ3" s="7">
        <v>0</v>
      </c>
      <c r="CSA3" s="7">
        <v>0</v>
      </c>
      <c r="CSB3" s="7">
        <v>0</v>
      </c>
      <c r="CSC3" s="7">
        <v>0</v>
      </c>
      <c r="CSD3" s="7">
        <v>0</v>
      </c>
      <c r="CSE3" s="7">
        <v>0</v>
      </c>
      <c r="CSF3" s="7">
        <v>0</v>
      </c>
      <c r="CSG3" s="7">
        <v>0</v>
      </c>
      <c r="CSH3" s="7">
        <v>0</v>
      </c>
      <c r="CSI3" s="7">
        <v>0</v>
      </c>
      <c r="CSJ3" s="7">
        <v>0</v>
      </c>
      <c r="CSK3" s="7">
        <v>0</v>
      </c>
      <c r="CSL3" s="7">
        <v>0</v>
      </c>
      <c r="CSM3" s="7">
        <v>0</v>
      </c>
      <c r="CSN3" s="7">
        <v>0</v>
      </c>
      <c r="CSO3" s="7">
        <v>0</v>
      </c>
      <c r="CSP3" s="7">
        <v>0</v>
      </c>
      <c r="CSQ3" s="7">
        <v>0</v>
      </c>
      <c r="CSR3" s="7">
        <v>0</v>
      </c>
      <c r="CSS3" s="7">
        <v>0</v>
      </c>
      <c r="CST3" s="7">
        <v>0</v>
      </c>
      <c r="CSU3" s="7">
        <v>0</v>
      </c>
      <c r="CSV3" s="7">
        <v>0</v>
      </c>
      <c r="CSW3" s="7">
        <v>0</v>
      </c>
      <c r="CSX3" s="7">
        <v>0</v>
      </c>
      <c r="CSY3" s="7">
        <v>0</v>
      </c>
      <c r="CSZ3" s="7">
        <v>0</v>
      </c>
      <c r="CTA3" s="7">
        <v>0</v>
      </c>
      <c r="CTB3" s="7">
        <v>0</v>
      </c>
      <c r="CTC3" s="7">
        <v>0</v>
      </c>
      <c r="CTD3" s="7">
        <v>0</v>
      </c>
      <c r="CTE3" s="7">
        <v>0</v>
      </c>
      <c r="CTF3" s="7">
        <v>0</v>
      </c>
      <c r="CTG3" s="7">
        <v>0</v>
      </c>
      <c r="CTH3" s="7">
        <v>0</v>
      </c>
      <c r="CTI3" s="7">
        <v>0</v>
      </c>
      <c r="CTJ3" s="7">
        <v>0</v>
      </c>
      <c r="CTK3" s="7">
        <v>0</v>
      </c>
      <c r="CTL3" s="7">
        <v>0</v>
      </c>
      <c r="CTM3" s="7">
        <v>0</v>
      </c>
      <c r="CTN3" s="7">
        <v>0</v>
      </c>
      <c r="CTO3" s="7">
        <v>0</v>
      </c>
      <c r="CTP3" s="7">
        <v>0</v>
      </c>
      <c r="CTQ3" s="7">
        <v>0</v>
      </c>
      <c r="CTR3" s="7">
        <v>0</v>
      </c>
      <c r="CTS3" s="7">
        <v>0</v>
      </c>
      <c r="CTT3" s="7">
        <v>0</v>
      </c>
      <c r="CTU3" s="7">
        <v>0</v>
      </c>
      <c r="CTV3" s="7">
        <v>0</v>
      </c>
      <c r="CTW3" s="7">
        <v>0</v>
      </c>
      <c r="CTX3" s="7">
        <v>0</v>
      </c>
      <c r="CTY3" s="7">
        <v>0</v>
      </c>
      <c r="CTZ3" s="7">
        <v>0</v>
      </c>
      <c r="CUA3" s="7">
        <v>0</v>
      </c>
      <c r="CUB3" s="7">
        <v>0</v>
      </c>
      <c r="CUC3" s="7">
        <v>0</v>
      </c>
      <c r="CUD3" s="7">
        <v>0</v>
      </c>
      <c r="CUE3" s="7">
        <v>0</v>
      </c>
      <c r="CUF3" s="7">
        <v>0</v>
      </c>
      <c r="CUG3" s="7">
        <v>0</v>
      </c>
      <c r="CUH3" s="7">
        <v>0</v>
      </c>
      <c r="CUI3" s="7">
        <v>0</v>
      </c>
      <c r="CUJ3" s="7">
        <v>0</v>
      </c>
      <c r="CUK3" s="7">
        <v>0</v>
      </c>
      <c r="CUL3" s="7">
        <v>0</v>
      </c>
      <c r="CUM3" s="7">
        <v>0</v>
      </c>
      <c r="CUN3" s="7">
        <v>0</v>
      </c>
      <c r="CUO3" s="7">
        <v>0</v>
      </c>
      <c r="CUP3" s="7">
        <v>0</v>
      </c>
      <c r="CUQ3" s="7">
        <v>0</v>
      </c>
      <c r="CUR3" s="7">
        <v>0</v>
      </c>
      <c r="CUS3" s="7">
        <v>0</v>
      </c>
      <c r="CUT3" s="7">
        <v>0</v>
      </c>
      <c r="CUU3" s="7">
        <v>0</v>
      </c>
      <c r="CUV3" s="7">
        <v>0</v>
      </c>
      <c r="CUW3" s="7">
        <v>0</v>
      </c>
      <c r="CUX3" s="7">
        <v>0</v>
      </c>
      <c r="CUY3" s="7">
        <v>0</v>
      </c>
      <c r="CUZ3" s="7">
        <v>0</v>
      </c>
      <c r="CVA3" s="7">
        <v>0</v>
      </c>
      <c r="CVB3" s="7">
        <v>0</v>
      </c>
      <c r="CVC3" s="7">
        <v>0</v>
      </c>
      <c r="CVD3" s="7">
        <v>0</v>
      </c>
      <c r="CVE3" s="7">
        <v>0</v>
      </c>
      <c r="CVF3" s="7">
        <v>0</v>
      </c>
      <c r="CVG3" s="7">
        <v>0</v>
      </c>
      <c r="CVH3" s="7">
        <v>0</v>
      </c>
      <c r="CVI3" s="7">
        <v>0</v>
      </c>
      <c r="CVJ3" s="7">
        <v>0</v>
      </c>
      <c r="CVK3" s="7">
        <v>0</v>
      </c>
      <c r="CVL3" s="7">
        <v>0</v>
      </c>
      <c r="CVM3" s="7">
        <v>0</v>
      </c>
      <c r="CVN3" s="7">
        <v>0</v>
      </c>
      <c r="CVO3" s="7">
        <v>0</v>
      </c>
      <c r="CVP3" s="7">
        <v>0</v>
      </c>
      <c r="CVQ3" s="7">
        <v>0</v>
      </c>
      <c r="CVR3" s="7">
        <v>0</v>
      </c>
      <c r="CVS3" s="7">
        <v>0</v>
      </c>
      <c r="CVT3" s="7">
        <v>0</v>
      </c>
      <c r="CVU3" s="7">
        <v>0</v>
      </c>
      <c r="CVV3" s="7">
        <v>0</v>
      </c>
      <c r="CVW3" s="7">
        <v>0</v>
      </c>
      <c r="CVX3" s="7">
        <v>0</v>
      </c>
      <c r="CVY3" s="7">
        <v>0</v>
      </c>
      <c r="CVZ3" s="7">
        <v>0</v>
      </c>
      <c r="CWA3" s="7">
        <v>0</v>
      </c>
      <c r="CWB3" s="7">
        <v>0</v>
      </c>
      <c r="CWC3" s="7">
        <v>0</v>
      </c>
      <c r="CWD3" s="7">
        <v>0</v>
      </c>
      <c r="CWE3" s="7">
        <v>0</v>
      </c>
      <c r="CWF3" s="7">
        <v>0</v>
      </c>
      <c r="CWG3" s="7">
        <v>0</v>
      </c>
      <c r="CWH3" s="7">
        <v>0</v>
      </c>
      <c r="CWI3" s="7">
        <v>0</v>
      </c>
      <c r="CWJ3" s="7">
        <v>0</v>
      </c>
      <c r="CWK3" s="7">
        <v>0</v>
      </c>
      <c r="CWL3" s="7">
        <v>0</v>
      </c>
      <c r="CWM3" s="7">
        <v>0</v>
      </c>
      <c r="CWN3" s="7">
        <v>0</v>
      </c>
      <c r="CWO3" s="7">
        <v>0</v>
      </c>
      <c r="CWP3" s="7">
        <v>0</v>
      </c>
      <c r="CWQ3" s="7">
        <v>0</v>
      </c>
      <c r="CWR3" s="7">
        <v>0</v>
      </c>
      <c r="CWS3" s="7">
        <v>0</v>
      </c>
      <c r="CWT3" s="7">
        <v>0</v>
      </c>
      <c r="CWU3" s="7">
        <v>0</v>
      </c>
      <c r="CWV3" s="7">
        <v>0</v>
      </c>
      <c r="CWW3" s="7">
        <v>0</v>
      </c>
      <c r="CWX3" s="7">
        <v>0</v>
      </c>
      <c r="CWY3" s="7">
        <v>0</v>
      </c>
      <c r="CWZ3" s="7">
        <v>0</v>
      </c>
      <c r="CXA3" s="7">
        <v>0</v>
      </c>
      <c r="CXB3" s="7">
        <v>0</v>
      </c>
      <c r="CXC3" s="7">
        <v>0</v>
      </c>
      <c r="CXD3" s="7">
        <v>0</v>
      </c>
      <c r="CXE3" s="7">
        <v>0</v>
      </c>
      <c r="CXF3" s="7">
        <v>0</v>
      </c>
      <c r="CXG3" s="7">
        <v>0</v>
      </c>
      <c r="CXH3" s="7">
        <v>0</v>
      </c>
      <c r="CXI3" s="7">
        <v>0</v>
      </c>
      <c r="CXJ3" s="7">
        <v>0</v>
      </c>
      <c r="CXK3" s="7">
        <v>0</v>
      </c>
      <c r="CXL3" s="7">
        <v>0</v>
      </c>
      <c r="CXM3" s="7">
        <v>0</v>
      </c>
      <c r="CXN3" s="7">
        <v>0</v>
      </c>
      <c r="CXO3" s="7">
        <v>0</v>
      </c>
      <c r="CXP3" s="7">
        <v>0</v>
      </c>
      <c r="CXQ3" s="7">
        <v>0</v>
      </c>
      <c r="CXR3" s="7">
        <v>0</v>
      </c>
      <c r="CXS3" s="7">
        <v>0</v>
      </c>
      <c r="CXT3" s="7">
        <v>0</v>
      </c>
      <c r="CXU3" s="7">
        <v>0</v>
      </c>
      <c r="CXV3" s="7">
        <v>0</v>
      </c>
      <c r="CXW3" s="7">
        <v>0</v>
      </c>
      <c r="CXX3" s="7">
        <v>0</v>
      </c>
      <c r="CXY3" s="7">
        <v>0</v>
      </c>
      <c r="CXZ3" s="7">
        <v>0</v>
      </c>
      <c r="CYA3" s="7">
        <v>0</v>
      </c>
      <c r="CYB3" s="7">
        <v>0</v>
      </c>
      <c r="CYC3" s="7">
        <v>0</v>
      </c>
      <c r="CYD3" s="7">
        <v>0</v>
      </c>
      <c r="CYE3" s="7">
        <v>0</v>
      </c>
      <c r="CYF3" s="7">
        <v>0</v>
      </c>
      <c r="CYG3" s="7">
        <v>0</v>
      </c>
      <c r="CYH3" s="7">
        <v>0</v>
      </c>
      <c r="CYI3" s="7">
        <v>0</v>
      </c>
      <c r="CYJ3" s="7">
        <v>0</v>
      </c>
      <c r="CYK3" s="7">
        <v>0</v>
      </c>
      <c r="CYL3" s="7">
        <v>0</v>
      </c>
      <c r="CYM3" s="7">
        <v>0</v>
      </c>
      <c r="CYN3" s="7">
        <v>0</v>
      </c>
      <c r="CYO3" s="7">
        <v>0</v>
      </c>
      <c r="CYP3" s="7">
        <v>0</v>
      </c>
      <c r="CYQ3" s="7">
        <v>0</v>
      </c>
      <c r="CYR3" s="7">
        <v>0</v>
      </c>
      <c r="CYS3" s="7">
        <v>0</v>
      </c>
      <c r="CYT3" s="7">
        <v>0</v>
      </c>
      <c r="CYU3" s="7">
        <v>0</v>
      </c>
      <c r="CYV3" s="7">
        <v>0</v>
      </c>
      <c r="CYW3" s="7">
        <v>0</v>
      </c>
      <c r="CYX3" s="7">
        <v>0</v>
      </c>
      <c r="CYY3" s="7">
        <v>0</v>
      </c>
      <c r="CYZ3" s="7">
        <v>0</v>
      </c>
      <c r="CZA3" s="7">
        <v>0</v>
      </c>
      <c r="CZB3" s="7">
        <v>0</v>
      </c>
      <c r="CZC3" s="7">
        <v>0</v>
      </c>
      <c r="CZD3" s="7">
        <v>0</v>
      </c>
      <c r="CZE3" s="7">
        <v>0</v>
      </c>
      <c r="CZF3" s="7">
        <v>0</v>
      </c>
      <c r="CZG3" s="7">
        <v>0</v>
      </c>
      <c r="CZH3" s="7">
        <v>0</v>
      </c>
      <c r="CZI3" s="7">
        <v>0</v>
      </c>
      <c r="CZJ3" s="7">
        <v>0</v>
      </c>
      <c r="CZK3" s="7">
        <v>0</v>
      </c>
      <c r="CZL3" s="7">
        <v>0</v>
      </c>
      <c r="CZM3" s="7">
        <v>0</v>
      </c>
      <c r="CZN3" s="7">
        <v>0</v>
      </c>
      <c r="CZO3" s="7">
        <v>0</v>
      </c>
      <c r="CZP3" s="7">
        <v>0</v>
      </c>
      <c r="CZQ3" s="7">
        <v>0</v>
      </c>
      <c r="CZR3" s="7">
        <v>0</v>
      </c>
      <c r="CZS3" s="7">
        <v>0</v>
      </c>
      <c r="CZT3" s="7">
        <v>0</v>
      </c>
      <c r="CZU3" s="7">
        <v>0</v>
      </c>
      <c r="CZV3" s="7">
        <v>0</v>
      </c>
      <c r="CZW3" s="7">
        <v>0</v>
      </c>
      <c r="CZX3" s="7">
        <v>0</v>
      </c>
      <c r="CZY3" s="7">
        <v>0</v>
      </c>
      <c r="CZZ3" s="7">
        <v>0</v>
      </c>
      <c r="DAA3" s="7">
        <v>0</v>
      </c>
      <c r="DAB3" s="7">
        <v>0</v>
      </c>
      <c r="DAC3" s="7">
        <v>0</v>
      </c>
      <c r="DAD3" s="7">
        <v>0</v>
      </c>
      <c r="DAE3" s="7">
        <v>0</v>
      </c>
      <c r="DAF3" s="7">
        <v>0</v>
      </c>
      <c r="DAG3" s="7">
        <v>0</v>
      </c>
      <c r="DAH3" s="7">
        <v>0</v>
      </c>
      <c r="DAI3" s="7">
        <v>0</v>
      </c>
      <c r="DAJ3" s="7">
        <v>0</v>
      </c>
      <c r="DAK3" s="7">
        <v>0</v>
      </c>
      <c r="DAL3" s="7">
        <v>0</v>
      </c>
      <c r="DAM3" s="7">
        <v>0</v>
      </c>
      <c r="DAN3" s="7">
        <v>0</v>
      </c>
      <c r="DAO3" s="7">
        <v>0</v>
      </c>
      <c r="DAP3" s="7">
        <v>0</v>
      </c>
      <c r="DAQ3" s="7">
        <v>0</v>
      </c>
      <c r="DAR3" s="7">
        <v>0</v>
      </c>
      <c r="DAS3" s="7">
        <v>0</v>
      </c>
      <c r="DAT3" s="7">
        <v>0</v>
      </c>
      <c r="DAU3" s="7">
        <v>0</v>
      </c>
      <c r="DAV3" s="7">
        <v>0</v>
      </c>
      <c r="DAW3" s="7">
        <v>0</v>
      </c>
      <c r="DAX3" s="7">
        <v>0</v>
      </c>
      <c r="DAY3" s="7">
        <v>0</v>
      </c>
      <c r="DAZ3" s="7">
        <v>0</v>
      </c>
      <c r="DBA3" s="7">
        <v>0</v>
      </c>
      <c r="DBB3" s="7">
        <v>0</v>
      </c>
      <c r="DBC3" s="7">
        <v>0</v>
      </c>
      <c r="DBD3" s="7">
        <v>0</v>
      </c>
      <c r="DBE3" s="7">
        <v>0</v>
      </c>
      <c r="DBF3" s="7">
        <v>0</v>
      </c>
      <c r="DBG3" s="7">
        <v>0</v>
      </c>
      <c r="DBH3" s="7">
        <v>0</v>
      </c>
      <c r="DBI3" s="7">
        <v>0</v>
      </c>
      <c r="DBJ3" s="7">
        <v>0</v>
      </c>
      <c r="DBK3" s="7">
        <v>0</v>
      </c>
      <c r="DBL3" s="7">
        <v>0</v>
      </c>
      <c r="DBM3" s="7">
        <v>0</v>
      </c>
      <c r="DBN3" s="7">
        <v>0</v>
      </c>
      <c r="DBO3" s="7">
        <v>0</v>
      </c>
      <c r="DBP3" s="7">
        <v>0</v>
      </c>
      <c r="DBQ3" s="7">
        <v>0</v>
      </c>
      <c r="DBR3" s="7">
        <v>0</v>
      </c>
      <c r="DBS3" s="7">
        <v>0</v>
      </c>
      <c r="DBT3" s="7">
        <v>0</v>
      </c>
      <c r="DBU3" s="7">
        <v>0</v>
      </c>
      <c r="DBV3" s="7">
        <v>0</v>
      </c>
      <c r="DBW3" s="7">
        <v>0</v>
      </c>
      <c r="DBX3" s="7">
        <v>0</v>
      </c>
      <c r="DBY3" s="7">
        <v>0</v>
      </c>
      <c r="DBZ3" s="7">
        <v>0</v>
      </c>
      <c r="DCA3" s="7">
        <v>0</v>
      </c>
      <c r="DCB3" s="7">
        <v>0</v>
      </c>
      <c r="DCC3" s="7">
        <v>0</v>
      </c>
      <c r="DCD3" s="7">
        <v>0</v>
      </c>
      <c r="DCE3" s="7">
        <v>0</v>
      </c>
      <c r="DCF3" s="7">
        <v>0</v>
      </c>
      <c r="DCG3" s="7">
        <v>0</v>
      </c>
      <c r="DCH3" s="7">
        <v>0</v>
      </c>
      <c r="DCI3" s="7">
        <v>0</v>
      </c>
      <c r="DCJ3" s="7">
        <v>0</v>
      </c>
      <c r="DCK3" s="7">
        <v>0</v>
      </c>
      <c r="DCL3" s="7">
        <v>0</v>
      </c>
      <c r="DCM3" s="7">
        <v>0</v>
      </c>
      <c r="DCN3" s="7">
        <v>0</v>
      </c>
      <c r="DCO3" s="7">
        <v>0</v>
      </c>
      <c r="DCP3" s="7">
        <v>0</v>
      </c>
      <c r="DCQ3" s="7">
        <v>0</v>
      </c>
      <c r="DCR3" s="7">
        <v>0</v>
      </c>
      <c r="DCS3" s="7">
        <v>0</v>
      </c>
      <c r="DCT3" s="7">
        <v>0</v>
      </c>
      <c r="DCU3" s="7">
        <v>0</v>
      </c>
      <c r="DCV3" s="7">
        <v>0</v>
      </c>
      <c r="DCW3" s="7">
        <v>0</v>
      </c>
      <c r="DCX3" s="7">
        <v>0</v>
      </c>
      <c r="DCY3" s="7">
        <v>0</v>
      </c>
      <c r="DCZ3" s="7">
        <v>0</v>
      </c>
      <c r="DDA3" s="7">
        <v>0</v>
      </c>
      <c r="DDB3" s="7">
        <v>0</v>
      </c>
      <c r="DDC3" s="7">
        <v>0</v>
      </c>
      <c r="DDD3" s="7">
        <v>0</v>
      </c>
      <c r="DDE3" s="7">
        <v>0</v>
      </c>
      <c r="DDF3" s="7">
        <v>0</v>
      </c>
      <c r="DDG3" s="7">
        <v>0</v>
      </c>
      <c r="DDH3" s="7">
        <v>0</v>
      </c>
      <c r="DDI3" s="7">
        <v>0</v>
      </c>
      <c r="DDJ3" s="7">
        <v>0</v>
      </c>
      <c r="DDK3" s="7">
        <v>0</v>
      </c>
      <c r="DDL3" s="7">
        <v>0</v>
      </c>
      <c r="DDM3" s="7">
        <v>0</v>
      </c>
      <c r="DDN3" s="7">
        <v>0</v>
      </c>
      <c r="DDO3" s="7">
        <v>0</v>
      </c>
      <c r="DDP3" s="7">
        <v>0</v>
      </c>
      <c r="DDQ3" s="7">
        <v>0</v>
      </c>
      <c r="DDR3" s="7">
        <v>0</v>
      </c>
      <c r="DDS3" s="7">
        <v>0</v>
      </c>
      <c r="DDT3" s="7">
        <v>0</v>
      </c>
      <c r="DDU3" s="7">
        <v>0</v>
      </c>
      <c r="DDV3" s="7">
        <v>0</v>
      </c>
      <c r="DDW3" s="7">
        <v>0</v>
      </c>
      <c r="DDX3" s="7">
        <v>0</v>
      </c>
      <c r="DDY3" s="7">
        <v>0</v>
      </c>
      <c r="DDZ3" s="7">
        <v>0</v>
      </c>
      <c r="DEA3" s="7">
        <v>0</v>
      </c>
      <c r="DEB3" s="7">
        <v>0</v>
      </c>
      <c r="DEC3" s="7">
        <v>0</v>
      </c>
      <c r="DED3" s="7">
        <v>0</v>
      </c>
      <c r="DEE3" s="7">
        <v>0</v>
      </c>
      <c r="DEF3" s="7">
        <v>0</v>
      </c>
      <c r="DEG3" s="7">
        <v>0</v>
      </c>
      <c r="DEH3" s="7">
        <v>0</v>
      </c>
      <c r="DEI3" s="7">
        <v>0</v>
      </c>
      <c r="DEJ3" s="7">
        <v>0</v>
      </c>
      <c r="DEK3" s="7">
        <v>0</v>
      </c>
      <c r="DEL3" s="7">
        <v>0</v>
      </c>
      <c r="DEM3" s="7">
        <v>0</v>
      </c>
      <c r="DEN3" s="7">
        <v>0</v>
      </c>
      <c r="DEO3" s="7">
        <v>0</v>
      </c>
      <c r="DEP3" s="7">
        <v>0</v>
      </c>
      <c r="DEQ3" s="7">
        <v>0</v>
      </c>
      <c r="DER3" s="7">
        <v>0</v>
      </c>
      <c r="DES3" s="7">
        <v>0</v>
      </c>
      <c r="DET3" s="7">
        <v>0</v>
      </c>
      <c r="DEU3" s="7">
        <v>0</v>
      </c>
      <c r="DEV3" s="7">
        <v>0</v>
      </c>
      <c r="DEW3" s="7">
        <v>0</v>
      </c>
      <c r="DEX3" s="7">
        <v>0</v>
      </c>
      <c r="DEY3" s="7">
        <v>0</v>
      </c>
      <c r="DEZ3" s="7">
        <v>0</v>
      </c>
      <c r="DFA3" s="7">
        <v>0</v>
      </c>
      <c r="DFB3" s="7">
        <v>0</v>
      </c>
      <c r="DFC3" s="7">
        <v>0</v>
      </c>
      <c r="DFD3" s="7">
        <v>0</v>
      </c>
      <c r="DFE3" s="7">
        <v>0</v>
      </c>
      <c r="DFF3" s="7">
        <v>0</v>
      </c>
      <c r="DFG3" s="7">
        <v>0</v>
      </c>
      <c r="DFH3" s="7">
        <v>0</v>
      </c>
      <c r="DFI3" s="7">
        <v>0</v>
      </c>
      <c r="DFJ3" s="7">
        <v>0</v>
      </c>
      <c r="DFK3" s="7">
        <v>0</v>
      </c>
      <c r="DFL3" s="7">
        <v>0</v>
      </c>
      <c r="DFM3" s="7">
        <v>0</v>
      </c>
      <c r="DFN3" s="7">
        <v>0</v>
      </c>
      <c r="DFO3" s="7">
        <v>0</v>
      </c>
      <c r="DFP3" s="7">
        <v>0</v>
      </c>
      <c r="DFQ3" s="7">
        <v>0</v>
      </c>
      <c r="DFR3" s="7">
        <v>0</v>
      </c>
      <c r="DFS3" s="7">
        <v>0</v>
      </c>
      <c r="DFT3" s="7">
        <v>0</v>
      </c>
      <c r="DFU3" s="7">
        <v>0</v>
      </c>
      <c r="DFV3" s="7">
        <v>0</v>
      </c>
      <c r="DFW3" s="7">
        <v>0</v>
      </c>
      <c r="DFX3" s="7">
        <v>0</v>
      </c>
      <c r="DFY3" s="7">
        <v>0</v>
      </c>
      <c r="DFZ3" s="7">
        <v>0</v>
      </c>
      <c r="DGA3" s="7">
        <v>0</v>
      </c>
      <c r="DGB3" s="7">
        <v>0</v>
      </c>
      <c r="DGC3" s="7">
        <v>0</v>
      </c>
      <c r="DGD3" s="7">
        <v>0</v>
      </c>
      <c r="DGE3" s="7">
        <v>0</v>
      </c>
      <c r="DGF3" s="7">
        <v>0</v>
      </c>
      <c r="DGG3" s="7">
        <v>0</v>
      </c>
      <c r="DGH3" s="7">
        <v>0</v>
      </c>
      <c r="DGI3" s="7">
        <v>0</v>
      </c>
      <c r="DGJ3" s="7">
        <v>0</v>
      </c>
      <c r="DGK3" s="7">
        <v>0</v>
      </c>
      <c r="DGL3" s="7">
        <v>0</v>
      </c>
      <c r="DGM3" s="7">
        <v>0</v>
      </c>
      <c r="DGN3" s="7">
        <v>0</v>
      </c>
      <c r="DGO3" s="7">
        <v>0</v>
      </c>
      <c r="DGP3" s="7">
        <v>0</v>
      </c>
      <c r="DGQ3" s="7">
        <v>0</v>
      </c>
      <c r="DGR3" s="7">
        <v>0</v>
      </c>
      <c r="DGS3" s="7">
        <v>0</v>
      </c>
      <c r="DGT3" s="7">
        <v>0</v>
      </c>
      <c r="DGU3" s="7">
        <v>0</v>
      </c>
      <c r="DGV3" s="7">
        <v>0</v>
      </c>
      <c r="DGW3" s="7">
        <v>0</v>
      </c>
      <c r="DGX3" s="7">
        <v>0</v>
      </c>
      <c r="DGY3" s="7">
        <v>0</v>
      </c>
      <c r="DGZ3" s="7">
        <v>0</v>
      </c>
      <c r="DHA3" s="7">
        <v>0</v>
      </c>
      <c r="DHB3" s="7">
        <v>0</v>
      </c>
      <c r="DHC3" s="7">
        <v>0</v>
      </c>
      <c r="DHD3" s="7">
        <v>0</v>
      </c>
      <c r="DHE3" s="7">
        <v>0</v>
      </c>
      <c r="DHF3" s="7">
        <v>0</v>
      </c>
      <c r="DHG3" s="7">
        <v>0</v>
      </c>
      <c r="DHH3" s="7">
        <v>0</v>
      </c>
      <c r="DHI3" s="7">
        <v>0</v>
      </c>
      <c r="DHJ3" s="7">
        <v>0</v>
      </c>
      <c r="DHK3" s="7">
        <v>0</v>
      </c>
      <c r="DHL3" s="7">
        <v>0</v>
      </c>
      <c r="DHM3" s="7">
        <v>0</v>
      </c>
      <c r="DHN3" s="7">
        <v>0</v>
      </c>
      <c r="DHO3" s="7">
        <v>0</v>
      </c>
      <c r="DHP3" s="7">
        <v>0</v>
      </c>
      <c r="DHQ3" s="7">
        <v>0</v>
      </c>
      <c r="DHR3" s="7">
        <v>0</v>
      </c>
      <c r="DHS3" s="7">
        <v>0</v>
      </c>
      <c r="DHT3" s="7">
        <v>0</v>
      </c>
      <c r="DHU3" s="7">
        <v>0</v>
      </c>
      <c r="DHV3" s="7">
        <v>0</v>
      </c>
      <c r="DHW3" s="7">
        <v>0</v>
      </c>
      <c r="DHX3" s="7">
        <v>0</v>
      </c>
      <c r="DHY3" s="7">
        <v>0</v>
      </c>
      <c r="DHZ3" s="7">
        <v>0</v>
      </c>
      <c r="DIA3" s="7">
        <v>0</v>
      </c>
      <c r="DIB3" s="7">
        <v>0</v>
      </c>
      <c r="DIC3" s="7">
        <v>0</v>
      </c>
      <c r="DID3" s="7">
        <v>0</v>
      </c>
      <c r="DIE3" s="7">
        <v>0</v>
      </c>
      <c r="DIF3" s="7">
        <v>0</v>
      </c>
      <c r="DIG3" s="7">
        <v>0</v>
      </c>
      <c r="DIH3" s="7">
        <v>0</v>
      </c>
      <c r="DII3" s="7">
        <v>0</v>
      </c>
      <c r="DIJ3" s="7">
        <v>0</v>
      </c>
      <c r="DIK3" s="7">
        <v>0</v>
      </c>
      <c r="DIL3" s="7">
        <v>0</v>
      </c>
      <c r="DIM3" s="7">
        <v>0</v>
      </c>
      <c r="DIN3" s="7">
        <v>0</v>
      </c>
      <c r="DIO3" s="7">
        <v>0</v>
      </c>
      <c r="DIP3" s="7">
        <v>0</v>
      </c>
      <c r="DIQ3" s="7">
        <v>0</v>
      </c>
      <c r="DIR3" s="7">
        <v>0</v>
      </c>
      <c r="DIS3" s="7">
        <v>0</v>
      </c>
      <c r="DIT3" s="7">
        <v>0</v>
      </c>
      <c r="DIU3" s="7">
        <v>0</v>
      </c>
      <c r="DIV3" s="7">
        <v>0</v>
      </c>
      <c r="DIW3" s="7">
        <v>0</v>
      </c>
      <c r="DIX3" s="7">
        <v>0</v>
      </c>
      <c r="DIY3" s="7">
        <v>0</v>
      </c>
      <c r="DIZ3" s="7">
        <v>0</v>
      </c>
      <c r="DJA3" s="7">
        <v>0</v>
      </c>
      <c r="DJB3" s="7">
        <v>0</v>
      </c>
      <c r="DJC3" s="7">
        <v>0</v>
      </c>
      <c r="DJD3" s="7">
        <v>0</v>
      </c>
      <c r="DJE3" s="7">
        <v>0</v>
      </c>
      <c r="DJF3" s="7">
        <v>0</v>
      </c>
      <c r="DJG3" s="7">
        <v>0</v>
      </c>
      <c r="DJH3" s="7">
        <v>0</v>
      </c>
      <c r="DJI3" s="7">
        <v>0</v>
      </c>
      <c r="DJJ3" s="7">
        <v>0</v>
      </c>
      <c r="DJK3" s="7">
        <v>0</v>
      </c>
      <c r="DJL3" s="7">
        <v>0</v>
      </c>
      <c r="DJM3" s="7">
        <v>0</v>
      </c>
      <c r="DJN3" s="7">
        <v>0</v>
      </c>
      <c r="DJO3" s="7">
        <v>0</v>
      </c>
      <c r="DJP3" s="7">
        <v>0</v>
      </c>
      <c r="DJQ3" s="7">
        <v>0</v>
      </c>
      <c r="DJR3" s="7">
        <v>0</v>
      </c>
      <c r="DJS3" s="7">
        <v>0</v>
      </c>
      <c r="DJT3" s="7">
        <v>0</v>
      </c>
      <c r="DJU3" s="7">
        <v>0</v>
      </c>
      <c r="DJV3" s="7">
        <v>0</v>
      </c>
      <c r="DJW3" s="7">
        <v>0</v>
      </c>
      <c r="DJX3" s="7">
        <v>0</v>
      </c>
      <c r="DJY3" s="7">
        <v>0</v>
      </c>
      <c r="DJZ3" s="7">
        <v>0</v>
      </c>
      <c r="DKA3" s="7">
        <v>0</v>
      </c>
      <c r="DKB3" s="7">
        <v>0</v>
      </c>
      <c r="DKC3" s="7">
        <v>0</v>
      </c>
      <c r="DKD3" s="7">
        <v>0</v>
      </c>
      <c r="DKE3" s="7">
        <v>0</v>
      </c>
      <c r="DKF3" s="7">
        <v>0</v>
      </c>
      <c r="DKG3" s="7">
        <v>0</v>
      </c>
      <c r="DKH3" s="7">
        <v>0</v>
      </c>
      <c r="DKI3" s="7">
        <v>0</v>
      </c>
      <c r="DKJ3" s="7">
        <v>0</v>
      </c>
      <c r="DKK3" s="7">
        <v>0</v>
      </c>
      <c r="DKL3" s="7">
        <v>0</v>
      </c>
      <c r="DKM3" s="7">
        <v>0</v>
      </c>
      <c r="DKN3" s="7">
        <v>0</v>
      </c>
      <c r="DKO3" s="7">
        <v>0</v>
      </c>
      <c r="DKP3" s="7">
        <v>0</v>
      </c>
      <c r="DKQ3" s="7">
        <v>0</v>
      </c>
      <c r="DKR3" s="7">
        <v>0</v>
      </c>
      <c r="DKS3" s="7">
        <v>0</v>
      </c>
      <c r="DKT3" s="7">
        <v>0</v>
      </c>
      <c r="DKU3" s="7">
        <v>0</v>
      </c>
      <c r="DKV3" s="7">
        <v>0</v>
      </c>
      <c r="DKW3" s="7">
        <v>0</v>
      </c>
      <c r="DKX3" s="7">
        <v>0</v>
      </c>
      <c r="DKY3" s="7">
        <v>0</v>
      </c>
      <c r="DKZ3" s="7">
        <v>0</v>
      </c>
      <c r="DLA3" s="7">
        <v>0</v>
      </c>
      <c r="DLB3" s="7">
        <v>0</v>
      </c>
      <c r="DLC3" s="7">
        <v>0</v>
      </c>
      <c r="DLD3" s="7">
        <v>0</v>
      </c>
      <c r="DLE3" s="7">
        <v>0</v>
      </c>
      <c r="DLF3" s="7">
        <v>0</v>
      </c>
      <c r="DLG3" s="7">
        <v>0</v>
      </c>
      <c r="DLH3" s="7">
        <v>0</v>
      </c>
      <c r="DLI3" s="7">
        <v>0</v>
      </c>
      <c r="DLJ3" s="7">
        <v>0</v>
      </c>
      <c r="DLK3" s="7">
        <v>0</v>
      </c>
      <c r="DLL3" s="7">
        <v>0</v>
      </c>
      <c r="DLM3" s="7">
        <v>0</v>
      </c>
      <c r="DLN3" s="7">
        <v>0</v>
      </c>
      <c r="DLO3" s="7">
        <v>0</v>
      </c>
      <c r="DLP3" s="7">
        <v>0</v>
      </c>
      <c r="DLQ3" s="7">
        <v>0</v>
      </c>
      <c r="DLR3" s="7">
        <v>0</v>
      </c>
      <c r="DLS3" s="7">
        <v>0</v>
      </c>
      <c r="DLT3" s="7">
        <v>0</v>
      </c>
      <c r="DLU3" s="7">
        <v>0</v>
      </c>
      <c r="DLV3" s="7">
        <v>0</v>
      </c>
      <c r="DLW3" s="7">
        <v>0</v>
      </c>
      <c r="DLX3" s="7">
        <v>0</v>
      </c>
      <c r="DLY3" s="7">
        <v>0</v>
      </c>
      <c r="DLZ3" s="7">
        <v>0</v>
      </c>
      <c r="DMA3" s="7">
        <v>0</v>
      </c>
      <c r="DMB3" s="7">
        <v>0</v>
      </c>
      <c r="DMC3" s="7">
        <v>0</v>
      </c>
      <c r="DMD3" s="7">
        <v>0</v>
      </c>
      <c r="DME3" s="7">
        <v>0</v>
      </c>
      <c r="DMF3" s="7">
        <v>0</v>
      </c>
      <c r="DMG3" s="7">
        <v>0</v>
      </c>
      <c r="DMH3" s="7">
        <v>0</v>
      </c>
      <c r="DMI3" s="7">
        <v>0</v>
      </c>
      <c r="DMJ3" s="7">
        <v>0</v>
      </c>
      <c r="DMK3" s="7">
        <v>0</v>
      </c>
      <c r="DML3" s="7">
        <v>0</v>
      </c>
      <c r="DMM3" s="7">
        <v>0</v>
      </c>
      <c r="DMN3" s="7">
        <v>0</v>
      </c>
      <c r="DMO3" s="7">
        <v>0</v>
      </c>
      <c r="DMP3" s="7">
        <v>0</v>
      </c>
      <c r="DMQ3" s="7">
        <v>0</v>
      </c>
      <c r="DMR3" s="7">
        <v>0</v>
      </c>
      <c r="DMS3" s="7">
        <v>0</v>
      </c>
      <c r="DMT3" s="7">
        <v>0</v>
      </c>
      <c r="DMU3" s="7">
        <v>0</v>
      </c>
      <c r="DMV3" s="7">
        <v>0</v>
      </c>
      <c r="DMW3" s="7">
        <v>0</v>
      </c>
      <c r="DMX3" s="7">
        <v>0</v>
      </c>
      <c r="DMY3" s="7">
        <v>0</v>
      </c>
      <c r="DMZ3" s="7">
        <v>0</v>
      </c>
      <c r="DNA3" s="7">
        <v>0</v>
      </c>
      <c r="DNB3" s="7">
        <v>0</v>
      </c>
      <c r="DNC3" s="7">
        <v>0</v>
      </c>
      <c r="DND3" s="7">
        <v>0</v>
      </c>
      <c r="DNE3" s="7">
        <v>0</v>
      </c>
      <c r="DNF3" s="7">
        <v>0</v>
      </c>
      <c r="DNG3" s="7">
        <v>0</v>
      </c>
      <c r="DNH3" s="7">
        <v>0</v>
      </c>
      <c r="DNI3" s="7">
        <v>0</v>
      </c>
      <c r="DNJ3" s="7">
        <v>0</v>
      </c>
      <c r="DNK3" s="7">
        <v>0</v>
      </c>
      <c r="DNL3" s="7">
        <v>0</v>
      </c>
      <c r="DNM3" s="7">
        <v>0</v>
      </c>
      <c r="DNN3" s="7">
        <v>0</v>
      </c>
      <c r="DNO3" s="7">
        <v>0</v>
      </c>
      <c r="DNP3" s="7">
        <v>0</v>
      </c>
      <c r="DNQ3" s="7">
        <v>0</v>
      </c>
      <c r="DNR3" s="7">
        <v>0</v>
      </c>
      <c r="DNS3" s="7">
        <v>0</v>
      </c>
      <c r="DNT3" s="7">
        <v>0</v>
      </c>
      <c r="DNU3" s="7">
        <v>0</v>
      </c>
      <c r="DNV3" s="7">
        <v>0</v>
      </c>
      <c r="DNW3" s="7">
        <v>0</v>
      </c>
      <c r="DNX3" s="7">
        <v>0</v>
      </c>
      <c r="DNY3" s="7">
        <v>0</v>
      </c>
      <c r="DNZ3" s="7">
        <v>0</v>
      </c>
      <c r="DOA3" s="7">
        <v>0</v>
      </c>
      <c r="DOB3" s="7">
        <v>0</v>
      </c>
      <c r="DOC3" s="7">
        <v>0</v>
      </c>
      <c r="DOD3" s="7">
        <v>0</v>
      </c>
      <c r="DOE3" s="7">
        <v>0</v>
      </c>
      <c r="DOF3" s="7">
        <v>0</v>
      </c>
      <c r="DOG3" s="7">
        <v>0</v>
      </c>
      <c r="DOH3" s="7">
        <v>0</v>
      </c>
      <c r="DOI3" s="7">
        <v>0</v>
      </c>
      <c r="DOJ3" s="7">
        <v>0</v>
      </c>
      <c r="DOK3" s="7">
        <v>0</v>
      </c>
      <c r="DOL3" s="7">
        <v>0</v>
      </c>
      <c r="DOM3" s="7">
        <v>0</v>
      </c>
      <c r="DON3" s="7">
        <v>0</v>
      </c>
      <c r="DOO3" s="7">
        <v>0</v>
      </c>
      <c r="DOP3" s="7">
        <v>0</v>
      </c>
      <c r="DOQ3" s="7">
        <v>0</v>
      </c>
      <c r="DOR3" s="7">
        <v>0</v>
      </c>
      <c r="DOS3" s="7">
        <v>0</v>
      </c>
      <c r="DOT3" s="7">
        <v>0</v>
      </c>
      <c r="DOU3" s="7">
        <v>0</v>
      </c>
      <c r="DOV3" s="7">
        <v>0</v>
      </c>
      <c r="DOW3" s="7">
        <v>0</v>
      </c>
      <c r="DOX3" s="7">
        <v>0</v>
      </c>
      <c r="DOY3" s="7">
        <v>0</v>
      </c>
      <c r="DOZ3" s="7">
        <v>0</v>
      </c>
      <c r="DPA3" s="7">
        <v>0</v>
      </c>
      <c r="DPB3" s="7">
        <v>0</v>
      </c>
      <c r="DPC3" s="7">
        <v>0</v>
      </c>
      <c r="DPD3" s="7">
        <v>0</v>
      </c>
      <c r="DPE3" s="7">
        <v>0</v>
      </c>
      <c r="DPF3" s="7">
        <v>0</v>
      </c>
      <c r="DPG3" s="7">
        <v>0</v>
      </c>
      <c r="DPH3" s="7">
        <v>0</v>
      </c>
      <c r="DPI3" s="7">
        <v>0</v>
      </c>
      <c r="DPJ3" s="7">
        <v>0</v>
      </c>
      <c r="DPK3" s="7">
        <v>0</v>
      </c>
      <c r="DPL3" s="7">
        <v>0</v>
      </c>
      <c r="DPM3" s="7">
        <v>0</v>
      </c>
      <c r="DPN3" s="7">
        <v>0</v>
      </c>
      <c r="DPO3" s="7">
        <v>0</v>
      </c>
      <c r="DPP3" s="7">
        <v>0</v>
      </c>
      <c r="DPQ3" s="7">
        <v>0</v>
      </c>
      <c r="DPR3" s="7">
        <v>0</v>
      </c>
      <c r="DPS3" s="7">
        <v>0</v>
      </c>
      <c r="DPT3" s="7">
        <v>0</v>
      </c>
      <c r="DPU3" s="7">
        <v>0</v>
      </c>
      <c r="DPV3" s="7">
        <v>0</v>
      </c>
      <c r="DPW3" s="7">
        <v>0</v>
      </c>
      <c r="DPX3" s="7">
        <v>0</v>
      </c>
      <c r="DPY3" s="7">
        <v>0</v>
      </c>
      <c r="DPZ3" s="7">
        <v>0</v>
      </c>
      <c r="DQA3" s="7">
        <v>0</v>
      </c>
      <c r="DQB3" s="7">
        <v>0</v>
      </c>
      <c r="DQC3" s="7">
        <v>0</v>
      </c>
      <c r="DQD3" s="7">
        <v>0</v>
      </c>
      <c r="DQE3" s="7">
        <v>0</v>
      </c>
      <c r="DQF3" s="7">
        <v>0</v>
      </c>
      <c r="DQG3" s="7">
        <v>0</v>
      </c>
      <c r="DQH3" s="7">
        <v>0</v>
      </c>
      <c r="DQI3" s="7">
        <v>0</v>
      </c>
      <c r="DQJ3" s="7">
        <v>0</v>
      </c>
      <c r="DQK3" s="7">
        <v>0</v>
      </c>
      <c r="DQL3" s="7">
        <v>0</v>
      </c>
      <c r="DQM3" s="7">
        <v>0</v>
      </c>
      <c r="DQN3" s="7">
        <v>0</v>
      </c>
      <c r="DQO3" s="7">
        <v>0</v>
      </c>
      <c r="DQP3" s="7">
        <v>0</v>
      </c>
      <c r="DQQ3" s="7">
        <v>0</v>
      </c>
      <c r="DQR3" s="7">
        <v>0</v>
      </c>
      <c r="DQS3" s="7">
        <v>0</v>
      </c>
      <c r="DQT3" s="7">
        <v>0</v>
      </c>
      <c r="DQU3" s="7">
        <v>0</v>
      </c>
      <c r="DQV3" s="7">
        <v>0</v>
      </c>
      <c r="DQW3" s="7">
        <v>0</v>
      </c>
      <c r="DQX3" s="7">
        <v>0</v>
      </c>
      <c r="DQY3" s="7">
        <v>0</v>
      </c>
      <c r="DQZ3" s="7">
        <v>0</v>
      </c>
      <c r="DRA3" s="7">
        <v>0</v>
      </c>
      <c r="DRB3" s="7">
        <v>0</v>
      </c>
      <c r="DRC3" s="7">
        <v>0</v>
      </c>
      <c r="DRD3" s="7">
        <v>0</v>
      </c>
      <c r="DRE3" s="7">
        <v>0</v>
      </c>
      <c r="DRF3" s="7">
        <v>0</v>
      </c>
      <c r="DRG3" s="7">
        <v>0</v>
      </c>
      <c r="DRH3" s="7">
        <v>0</v>
      </c>
      <c r="DRI3" s="7">
        <v>0</v>
      </c>
      <c r="DRJ3" s="7">
        <v>0</v>
      </c>
      <c r="DRK3" s="7">
        <v>0</v>
      </c>
      <c r="DRL3" s="7">
        <v>0</v>
      </c>
      <c r="DRM3" s="7">
        <v>0</v>
      </c>
      <c r="DRN3" s="7">
        <v>0</v>
      </c>
      <c r="DRO3" s="7">
        <v>0</v>
      </c>
      <c r="DRP3" s="7">
        <v>0</v>
      </c>
      <c r="DRQ3" s="7">
        <v>0</v>
      </c>
      <c r="DRR3" s="7">
        <v>0</v>
      </c>
      <c r="DRS3" s="7">
        <v>0</v>
      </c>
      <c r="DRT3" s="7">
        <v>0</v>
      </c>
      <c r="DRU3" s="7">
        <v>0</v>
      </c>
      <c r="DRV3" s="7">
        <v>0</v>
      </c>
      <c r="DRW3" s="7">
        <v>0</v>
      </c>
      <c r="DRX3" s="7">
        <v>0</v>
      </c>
      <c r="DRY3" s="7">
        <v>0</v>
      </c>
      <c r="DRZ3" s="7">
        <v>0</v>
      </c>
      <c r="DSA3" s="7">
        <v>0</v>
      </c>
      <c r="DSB3" s="7">
        <v>0</v>
      </c>
      <c r="DSC3" s="7">
        <v>0</v>
      </c>
      <c r="DSD3" s="7">
        <v>0</v>
      </c>
      <c r="DSE3" s="7">
        <v>0</v>
      </c>
      <c r="DSF3" s="7">
        <v>0</v>
      </c>
      <c r="DSG3" s="7">
        <v>0</v>
      </c>
      <c r="DSH3" s="7">
        <v>0</v>
      </c>
      <c r="DSI3" s="7">
        <v>0</v>
      </c>
      <c r="DSJ3" s="7">
        <v>0</v>
      </c>
      <c r="DSK3" s="7">
        <v>0</v>
      </c>
      <c r="DSL3" s="7">
        <v>0</v>
      </c>
      <c r="DSM3" s="7">
        <v>0</v>
      </c>
      <c r="DSN3" s="7">
        <v>0</v>
      </c>
      <c r="DSO3" s="7">
        <v>0</v>
      </c>
      <c r="DSP3" s="7">
        <v>0</v>
      </c>
      <c r="DSQ3" s="7">
        <v>0</v>
      </c>
      <c r="DSR3" s="7">
        <v>0</v>
      </c>
      <c r="DSS3" s="7">
        <v>0</v>
      </c>
      <c r="DST3" s="7">
        <v>0</v>
      </c>
      <c r="DSU3" s="7">
        <v>0</v>
      </c>
      <c r="DSV3" s="7">
        <v>0</v>
      </c>
      <c r="DSW3" s="7">
        <v>0</v>
      </c>
      <c r="DSX3" s="7">
        <v>0</v>
      </c>
      <c r="DSY3" s="7">
        <v>0</v>
      </c>
      <c r="DSZ3" s="7">
        <v>0</v>
      </c>
      <c r="DTA3" s="7">
        <v>0</v>
      </c>
      <c r="DTB3" s="7">
        <v>0</v>
      </c>
      <c r="DTC3" s="7">
        <v>0</v>
      </c>
      <c r="DTD3" s="7">
        <v>0</v>
      </c>
      <c r="DTE3" s="7">
        <v>0</v>
      </c>
      <c r="DTF3" s="7">
        <v>0</v>
      </c>
      <c r="DTG3" s="7">
        <v>0</v>
      </c>
      <c r="DTH3" s="7">
        <v>0</v>
      </c>
      <c r="DTI3" s="7">
        <v>0</v>
      </c>
      <c r="DTJ3" s="7">
        <v>0</v>
      </c>
      <c r="DTK3" s="7">
        <v>0</v>
      </c>
      <c r="DTL3" s="7">
        <v>0</v>
      </c>
      <c r="DTM3" s="7">
        <v>0</v>
      </c>
      <c r="DTN3" s="7">
        <v>0</v>
      </c>
      <c r="DTO3" s="7">
        <v>0</v>
      </c>
      <c r="DTP3" s="7">
        <v>0</v>
      </c>
      <c r="DTQ3" s="7">
        <v>0</v>
      </c>
      <c r="DTR3" s="7">
        <v>0</v>
      </c>
      <c r="DTS3" s="7">
        <v>0</v>
      </c>
      <c r="DTT3" s="7">
        <v>0</v>
      </c>
      <c r="DTU3" s="7">
        <v>0</v>
      </c>
      <c r="DTV3" s="7">
        <v>0</v>
      </c>
      <c r="DTW3" s="7">
        <v>0</v>
      </c>
      <c r="DTX3" s="7">
        <v>0</v>
      </c>
      <c r="DTY3" s="7">
        <v>0</v>
      </c>
      <c r="DTZ3" s="7">
        <v>0</v>
      </c>
      <c r="DUA3" s="7">
        <v>0</v>
      </c>
      <c r="DUB3" s="7">
        <v>0</v>
      </c>
      <c r="DUC3" s="7">
        <v>0</v>
      </c>
      <c r="DUD3" s="7">
        <v>0</v>
      </c>
      <c r="DUE3" s="7">
        <v>0</v>
      </c>
      <c r="DUF3" s="7">
        <v>0</v>
      </c>
      <c r="DUG3" s="7">
        <v>0</v>
      </c>
      <c r="DUH3" s="7">
        <v>0</v>
      </c>
      <c r="DUI3" s="7">
        <v>0</v>
      </c>
      <c r="DUJ3" s="7">
        <v>0</v>
      </c>
      <c r="DUK3" s="7">
        <v>0</v>
      </c>
      <c r="DUL3" s="7">
        <v>0</v>
      </c>
      <c r="DUM3" s="7">
        <v>0</v>
      </c>
      <c r="DUN3" s="7">
        <v>0</v>
      </c>
      <c r="DUO3" s="7">
        <v>0</v>
      </c>
      <c r="DUP3" s="7">
        <v>0</v>
      </c>
      <c r="DUQ3" s="7">
        <v>0</v>
      </c>
      <c r="DUR3" s="7">
        <v>0</v>
      </c>
      <c r="DUS3" s="7">
        <v>0</v>
      </c>
      <c r="DUT3" s="7">
        <v>0</v>
      </c>
      <c r="DUU3" s="7">
        <v>0</v>
      </c>
      <c r="DUV3" s="7">
        <v>0</v>
      </c>
      <c r="DUW3" s="7">
        <v>0</v>
      </c>
      <c r="DUX3" s="7">
        <v>0</v>
      </c>
      <c r="DUY3" s="7">
        <v>0</v>
      </c>
      <c r="DUZ3" s="7">
        <v>0</v>
      </c>
      <c r="DVA3" s="7">
        <v>0</v>
      </c>
      <c r="DVB3" s="7">
        <v>0</v>
      </c>
      <c r="DVC3" s="7">
        <v>0</v>
      </c>
      <c r="DVD3" s="7">
        <v>0</v>
      </c>
      <c r="DVE3" s="7">
        <v>0</v>
      </c>
      <c r="DVF3" s="7">
        <v>0</v>
      </c>
      <c r="DVG3" s="7">
        <v>0</v>
      </c>
      <c r="DVH3" s="7">
        <v>0</v>
      </c>
      <c r="DVI3" s="7">
        <v>0</v>
      </c>
      <c r="DVJ3" s="7">
        <v>0</v>
      </c>
      <c r="DVK3" s="7">
        <v>0</v>
      </c>
      <c r="DVL3" s="7">
        <v>0</v>
      </c>
      <c r="DVM3" s="7">
        <v>0</v>
      </c>
      <c r="DVN3" s="7">
        <v>0</v>
      </c>
      <c r="DVO3" s="7">
        <v>0</v>
      </c>
      <c r="DVP3" s="7">
        <v>0</v>
      </c>
      <c r="DVQ3" s="7">
        <v>0</v>
      </c>
      <c r="DVR3" s="7">
        <v>0</v>
      </c>
      <c r="DVS3" s="7">
        <v>0</v>
      </c>
      <c r="DVT3" s="7">
        <v>0</v>
      </c>
      <c r="DVU3" s="7">
        <v>0</v>
      </c>
      <c r="DVV3" s="7">
        <v>0</v>
      </c>
      <c r="DVW3" s="7">
        <v>0</v>
      </c>
      <c r="DVX3" s="7">
        <v>0</v>
      </c>
      <c r="DVY3" s="7">
        <v>0</v>
      </c>
      <c r="DVZ3" s="7">
        <v>0</v>
      </c>
      <c r="DWA3" s="7">
        <v>0</v>
      </c>
      <c r="DWB3" s="7">
        <v>0</v>
      </c>
      <c r="DWC3" s="7">
        <v>0</v>
      </c>
      <c r="DWD3" s="7">
        <v>0</v>
      </c>
      <c r="DWE3" s="7">
        <v>0</v>
      </c>
      <c r="DWF3" s="7">
        <v>0</v>
      </c>
      <c r="DWG3" s="7">
        <v>0</v>
      </c>
      <c r="DWH3" s="7">
        <v>0</v>
      </c>
      <c r="DWI3" s="7">
        <v>0</v>
      </c>
      <c r="DWJ3" s="7">
        <v>0</v>
      </c>
      <c r="DWK3" s="7">
        <v>0</v>
      </c>
      <c r="DWL3" s="7">
        <v>0</v>
      </c>
      <c r="DWM3" s="7">
        <v>0</v>
      </c>
      <c r="DWN3" s="7">
        <v>0</v>
      </c>
      <c r="DWO3" s="7">
        <v>0</v>
      </c>
      <c r="DWP3" s="7">
        <v>0</v>
      </c>
      <c r="DWQ3" s="7">
        <v>0</v>
      </c>
      <c r="DWR3" s="7">
        <v>0</v>
      </c>
      <c r="DWS3" s="7">
        <v>0</v>
      </c>
      <c r="DWT3" s="7">
        <v>0</v>
      </c>
      <c r="DWU3" s="7">
        <v>0</v>
      </c>
      <c r="DWV3" s="7">
        <v>0</v>
      </c>
      <c r="DWW3" s="7">
        <v>0</v>
      </c>
      <c r="DWX3" s="7">
        <v>0</v>
      </c>
      <c r="DWY3" s="7">
        <v>0</v>
      </c>
      <c r="DWZ3" s="7">
        <v>0</v>
      </c>
      <c r="DXA3" s="7">
        <v>0</v>
      </c>
      <c r="DXB3" s="7">
        <v>0</v>
      </c>
      <c r="DXC3" s="7">
        <v>0</v>
      </c>
      <c r="DXD3" s="7">
        <v>0</v>
      </c>
      <c r="DXE3" s="7">
        <v>0</v>
      </c>
      <c r="DXF3" s="7">
        <v>0</v>
      </c>
      <c r="DXG3" s="7">
        <v>0</v>
      </c>
      <c r="DXH3" s="7">
        <v>0</v>
      </c>
      <c r="DXI3" s="7">
        <v>0</v>
      </c>
      <c r="DXJ3" s="7">
        <v>0</v>
      </c>
      <c r="DXK3" s="7">
        <v>0</v>
      </c>
      <c r="DXL3" s="7">
        <v>0</v>
      </c>
      <c r="DXM3" s="7">
        <v>0</v>
      </c>
      <c r="DXN3" s="7">
        <v>0</v>
      </c>
      <c r="DXO3" s="7">
        <v>0</v>
      </c>
      <c r="DXP3" s="7">
        <v>0</v>
      </c>
      <c r="DXQ3" s="7">
        <v>0</v>
      </c>
      <c r="DXR3" s="7">
        <v>0</v>
      </c>
      <c r="DXS3" s="7">
        <v>0</v>
      </c>
      <c r="DXT3" s="7">
        <v>0</v>
      </c>
      <c r="DXU3" s="7">
        <v>0</v>
      </c>
      <c r="DXV3" s="7">
        <v>0</v>
      </c>
      <c r="DXW3" s="7">
        <v>0</v>
      </c>
      <c r="DXX3" s="7">
        <v>0</v>
      </c>
      <c r="DXY3" s="7">
        <v>0</v>
      </c>
      <c r="DXZ3" s="7">
        <v>0</v>
      </c>
      <c r="DYA3" s="7">
        <v>0</v>
      </c>
      <c r="DYB3" s="7">
        <v>0</v>
      </c>
      <c r="DYC3" s="7">
        <v>0</v>
      </c>
      <c r="DYD3" s="7">
        <v>0</v>
      </c>
      <c r="DYE3" s="7">
        <v>0</v>
      </c>
      <c r="DYF3" s="7">
        <v>0</v>
      </c>
      <c r="DYG3" s="7">
        <v>0</v>
      </c>
      <c r="DYH3" s="7">
        <v>0</v>
      </c>
      <c r="DYI3" s="7">
        <v>0</v>
      </c>
      <c r="DYJ3" s="7">
        <v>0</v>
      </c>
      <c r="DYK3" s="7">
        <v>0</v>
      </c>
      <c r="DYL3" s="7">
        <v>0</v>
      </c>
      <c r="DYM3" s="7">
        <v>0</v>
      </c>
      <c r="DYN3" s="7">
        <v>0</v>
      </c>
      <c r="DYO3" s="7">
        <v>0</v>
      </c>
      <c r="DYP3" s="7">
        <v>0</v>
      </c>
      <c r="DYQ3" s="7">
        <v>0</v>
      </c>
      <c r="DYR3" s="7">
        <v>0</v>
      </c>
      <c r="DYS3" s="7">
        <v>0</v>
      </c>
      <c r="DYT3" s="7">
        <v>0</v>
      </c>
      <c r="DYU3" s="7">
        <v>0</v>
      </c>
      <c r="DYV3" s="7">
        <v>0</v>
      </c>
      <c r="DYW3" s="7">
        <v>0</v>
      </c>
      <c r="DYX3" s="7">
        <v>0</v>
      </c>
      <c r="DYY3" s="7">
        <v>0</v>
      </c>
      <c r="DYZ3" s="7">
        <v>0</v>
      </c>
      <c r="DZA3" s="7">
        <v>0</v>
      </c>
      <c r="DZB3" s="7">
        <v>0</v>
      </c>
      <c r="DZC3" s="7">
        <v>0</v>
      </c>
      <c r="DZD3" s="7">
        <v>0</v>
      </c>
      <c r="DZE3" s="7">
        <v>0</v>
      </c>
      <c r="DZF3" s="7">
        <v>0</v>
      </c>
      <c r="DZG3" s="7">
        <v>0</v>
      </c>
      <c r="DZH3" s="7">
        <v>0</v>
      </c>
      <c r="DZI3" s="7">
        <v>0</v>
      </c>
      <c r="DZJ3" s="7">
        <v>0</v>
      </c>
      <c r="DZK3" s="7">
        <v>0</v>
      </c>
      <c r="DZL3" s="7">
        <v>0</v>
      </c>
      <c r="DZM3" s="7">
        <v>0</v>
      </c>
      <c r="DZN3" s="7">
        <v>0</v>
      </c>
      <c r="DZO3" s="7">
        <v>0</v>
      </c>
      <c r="DZP3" s="7">
        <v>0</v>
      </c>
      <c r="DZQ3" s="7">
        <v>0</v>
      </c>
      <c r="DZR3" s="7">
        <v>0</v>
      </c>
      <c r="DZS3" s="7">
        <v>0</v>
      </c>
      <c r="DZT3" s="7">
        <v>0</v>
      </c>
      <c r="DZU3" s="7">
        <v>0</v>
      </c>
      <c r="DZV3" s="7">
        <v>0</v>
      </c>
      <c r="DZW3" s="7">
        <v>0</v>
      </c>
      <c r="DZX3" s="7">
        <v>0</v>
      </c>
      <c r="DZY3" s="7">
        <v>0</v>
      </c>
      <c r="DZZ3" s="7">
        <v>0</v>
      </c>
      <c r="EAA3" s="7">
        <v>0</v>
      </c>
      <c r="EAB3" s="7">
        <v>0</v>
      </c>
      <c r="EAC3" s="7">
        <v>0</v>
      </c>
      <c r="EAD3" s="7">
        <v>0</v>
      </c>
      <c r="EAE3" s="7">
        <v>0</v>
      </c>
      <c r="EAF3" s="7">
        <v>0</v>
      </c>
      <c r="EAG3" s="7">
        <v>0</v>
      </c>
      <c r="EAH3" s="7">
        <v>0</v>
      </c>
      <c r="EAI3" s="7">
        <v>0</v>
      </c>
      <c r="EAJ3" s="7">
        <v>0</v>
      </c>
      <c r="EAK3" s="7">
        <v>0</v>
      </c>
      <c r="EAL3" s="7">
        <v>0</v>
      </c>
      <c r="EAM3" s="7">
        <v>0</v>
      </c>
      <c r="EAN3" s="7">
        <v>0</v>
      </c>
      <c r="EAO3" s="7">
        <v>0</v>
      </c>
      <c r="EAP3" s="7">
        <v>0</v>
      </c>
      <c r="EAQ3" s="7">
        <v>0</v>
      </c>
      <c r="EAR3" s="7">
        <v>0</v>
      </c>
      <c r="EAS3" s="7">
        <v>0</v>
      </c>
      <c r="EAT3" s="7">
        <v>0</v>
      </c>
      <c r="EAU3" s="7">
        <v>0</v>
      </c>
      <c r="EAV3" s="7">
        <v>0</v>
      </c>
      <c r="EAW3" s="7">
        <v>0</v>
      </c>
      <c r="EAX3" s="7">
        <v>0</v>
      </c>
      <c r="EAY3" s="7">
        <v>0</v>
      </c>
      <c r="EAZ3" s="7">
        <v>0</v>
      </c>
      <c r="EBA3" s="7">
        <v>0</v>
      </c>
      <c r="EBB3" s="7">
        <v>0</v>
      </c>
      <c r="EBC3" s="7">
        <v>0</v>
      </c>
      <c r="EBD3" s="7">
        <v>0</v>
      </c>
      <c r="EBE3" s="7">
        <v>0</v>
      </c>
      <c r="EBF3" s="7">
        <v>0</v>
      </c>
      <c r="EBG3" s="7">
        <v>0</v>
      </c>
      <c r="EBH3" s="7">
        <v>0</v>
      </c>
      <c r="EBI3" s="7">
        <v>0</v>
      </c>
      <c r="EBJ3" s="7">
        <v>0</v>
      </c>
      <c r="EBK3" s="7">
        <v>0</v>
      </c>
      <c r="EBL3" s="7">
        <v>0</v>
      </c>
      <c r="EBM3" s="7">
        <v>0</v>
      </c>
      <c r="EBN3" s="7">
        <v>0</v>
      </c>
      <c r="EBO3" s="7">
        <v>0</v>
      </c>
      <c r="EBP3" s="7">
        <v>0</v>
      </c>
      <c r="EBQ3" s="7">
        <v>0</v>
      </c>
      <c r="EBR3" s="7">
        <v>0</v>
      </c>
      <c r="EBS3" s="7">
        <v>0</v>
      </c>
      <c r="EBT3" s="7">
        <v>0</v>
      </c>
      <c r="EBU3" s="7">
        <v>0</v>
      </c>
      <c r="EBV3" s="7">
        <v>0</v>
      </c>
      <c r="EBW3" s="7">
        <v>0</v>
      </c>
      <c r="EBX3" s="7">
        <v>0</v>
      </c>
      <c r="EBY3" s="7">
        <v>0</v>
      </c>
      <c r="EBZ3" s="7">
        <v>0</v>
      </c>
      <c r="ECA3" s="7">
        <v>0</v>
      </c>
      <c r="ECB3" s="7">
        <v>0</v>
      </c>
      <c r="ECC3" s="7">
        <v>0</v>
      </c>
      <c r="ECD3" s="7">
        <v>0</v>
      </c>
      <c r="ECE3" s="7">
        <v>0</v>
      </c>
      <c r="ECF3" s="7">
        <v>0</v>
      </c>
      <c r="ECG3" s="7">
        <v>0</v>
      </c>
      <c r="ECH3" s="7">
        <v>0</v>
      </c>
      <c r="ECI3" s="7">
        <v>0</v>
      </c>
      <c r="ECJ3" s="7">
        <v>0</v>
      </c>
      <c r="ECK3" s="7">
        <v>0</v>
      </c>
      <c r="ECL3" s="7">
        <v>0</v>
      </c>
      <c r="ECM3" s="7">
        <v>0</v>
      </c>
      <c r="ECN3" s="7">
        <v>0</v>
      </c>
      <c r="ECO3" s="7">
        <v>0</v>
      </c>
      <c r="ECP3" s="7">
        <v>0</v>
      </c>
      <c r="ECQ3" s="7">
        <v>0</v>
      </c>
      <c r="ECR3" s="7">
        <v>0</v>
      </c>
      <c r="ECS3" s="7">
        <v>0</v>
      </c>
      <c r="ECT3" s="7">
        <v>0</v>
      </c>
      <c r="ECU3" s="7">
        <v>0</v>
      </c>
      <c r="ECV3" s="7">
        <v>0</v>
      </c>
      <c r="ECW3" s="7">
        <v>0</v>
      </c>
      <c r="ECX3" s="7">
        <v>0</v>
      </c>
      <c r="ECY3" s="7">
        <v>0</v>
      </c>
      <c r="ECZ3" s="7">
        <v>0</v>
      </c>
      <c r="EDA3" s="7">
        <v>0</v>
      </c>
      <c r="EDB3" s="7">
        <v>0</v>
      </c>
      <c r="EDC3" s="7">
        <v>0</v>
      </c>
      <c r="EDD3" s="7">
        <v>0</v>
      </c>
      <c r="EDE3" s="7">
        <v>0</v>
      </c>
      <c r="EDF3" s="7">
        <v>0</v>
      </c>
      <c r="EDG3" s="7">
        <v>0</v>
      </c>
      <c r="EDH3" s="7">
        <v>0</v>
      </c>
      <c r="EDI3" s="7">
        <v>0</v>
      </c>
      <c r="EDJ3" s="7">
        <v>0</v>
      </c>
      <c r="EDK3" s="7">
        <v>0</v>
      </c>
      <c r="EDL3" s="7">
        <v>0</v>
      </c>
      <c r="EDM3" s="7">
        <v>0</v>
      </c>
      <c r="EDN3" s="7">
        <v>0</v>
      </c>
      <c r="EDO3" s="7">
        <v>0</v>
      </c>
      <c r="EDP3" s="7">
        <v>0</v>
      </c>
      <c r="EDQ3" s="7">
        <v>0</v>
      </c>
      <c r="EDR3" s="7">
        <v>0</v>
      </c>
      <c r="EDS3" s="7">
        <v>0</v>
      </c>
      <c r="EDT3" s="7">
        <v>0</v>
      </c>
      <c r="EDU3" s="7">
        <v>0</v>
      </c>
      <c r="EDV3" s="7">
        <v>0</v>
      </c>
      <c r="EDW3" s="7">
        <v>0</v>
      </c>
      <c r="EDX3" s="7">
        <v>0</v>
      </c>
      <c r="EDY3" s="7">
        <v>0</v>
      </c>
      <c r="EDZ3" s="7">
        <v>0</v>
      </c>
      <c r="EEA3" s="7">
        <v>0</v>
      </c>
      <c r="EEB3" s="7">
        <v>0</v>
      </c>
      <c r="EEC3" s="7">
        <v>0</v>
      </c>
      <c r="EED3" s="7">
        <v>0</v>
      </c>
      <c r="EEE3" s="7">
        <v>0</v>
      </c>
      <c r="EEF3" s="7">
        <v>0</v>
      </c>
      <c r="EEG3" s="7">
        <v>0</v>
      </c>
      <c r="EEH3" s="7">
        <v>0</v>
      </c>
      <c r="EEI3" s="7">
        <v>0</v>
      </c>
      <c r="EEJ3" s="7">
        <v>0</v>
      </c>
      <c r="EEK3" s="7">
        <v>0</v>
      </c>
      <c r="EEL3" s="7">
        <v>0</v>
      </c>
      <c r="EEM3" s="7">
        <v>0</v>
      </c>
      <c r="EEN3" s="7">
        <v>0</v>
      </c>
      <c r="EEO3" s="7">
        <v>0</v>
      </c>
      <c r="EEP3" s="7">
        <v>0</v>
      </c>
      <c r="EEQ3" s="7">
        <v>0</v>
      </c>
      <c r="EER3" s="7">
        <v>0</v>
      </c>
      <c r="EES3" s="7">
        <v>0</v>
      </c>
      <c r="EET3" s="7">
        <v>0</v>
      </c>
      <c r="EEU3" s="7">
        <v>0</v>
      </c>
      <c r="EEV3" s="7">
        <v>0</v>
      </c>
      <c r="EEW3" s="7">
        <v>0</v>
      </c>
      <c r="EEX3" s="7">
        <v>0</v>
      </c>
      <c r="EEY3" s="7">
        <v>0</v>
      </c>
      <c r="EEZ3" s="7">
        <v>0</v>
      </c>
      <c r="EFA3" s="7">
        <v>0</v>
      </c>
      <c r="EFB3" s="7">
        <v>0</v>
      </c>
      <c r="EFC3" s="7">
        <v>0</v>
      </c>
      <c r="EFD3" s="7">
        <v>0</v>
      </c>
      <c r="EFE3" s="7">
        <v>0</v>
      </c>
      <c r="EFF3" s="7">
        <v>0</v>
      </c>
      <c r="EFG3" s="7">
        <v>0</v>
      </c>
      <c r="EFH3" s="7">
        <v>0</v>
      </c>
      <c r="EFI3" s="7">
        <v>0</v>
      </c>
      <c r="EFJ3" s="7">
        <v>0</v>
      </c>
      <c r="EFK3" s="7">
        <v>0</v>
      </c>
      <c r="EFL3" s="7">
        <v>0</v>
      </c>
      <c r="EFM3" s="7">
        <v>0</v>
      </c>
      <c r="EFN3" s="7">
        <v>0</v>
      </c>
      <c r="EFO3" s="7">
        <v>0</v>
      </c>
      <c r="EFP3" s="7">
        <v>0</v>
      </c>
      <c r="EFQ3" s="7">
        <v>0</v>
      </c>
      <c r="EFR3" s="7">
        <v>0</v>
      </c>
      <c r="EFS3" s="7">
        <v>0</v>
      </c>
      <c r="EFT3" s="7">
        <v>0</v>
      </c>
      <c r="EFU3" s="7">
        <v>0</v>
      </c>
      <c r="EFV3" s="7">
        <v>0</v>
      </c>
      <c r="EFW3" s="7">
        <v>0</v>
      </c>
      <c r="EFX3" s="7">
        <v>0</v>
      </c>
      <c r="EFY3" s="7">
        <v>0</v>
      </c>
      <c r="EFZ3" s="7">
        <v>0</v>
      </c>
      <c r="EGA3" s="7">
        <v>0</v>
      </c>
      <c r="EGB3" s="7">
        <v>0</v>
      </c>
      <c r="EGC3" s="7">
        <v>0</v>
      </c>
      <c r="EGD3" s="7">
        <v>0</v>
      </c>
      <c r="EGE3" s="7">
        <v>0</v>
      </c>
      <c r="EGF3" s="7">
        <v>0</v>
      </c>
      <c r="EGG3" s="7">
        <v>0</v>
      </c>
      <c r="EGH3" s="7">
        <v>0</v>
      </c>
      <c r="EGI3" s="7">
        <v>0</v>
      </c>
      <c r="EGJ3" s="7">
        <v>0</v>
      </c>
      <c r="EGK3" s="7">
        <v>0</v>
      </c>
      <c r="EGL3" s="7">
        <v>0</v>
      </c>
      <c r="EGM3" s="7">
        <v>0</v>
      </c>
      <c r="EGN3" s="7">
        <v>0</v>
      </c>
      <c r="EGO3" s="7">
        <v>0</v>
      </c>
      <c r="EGP3" s="7">
        <v>0</v>
      </c>
      <c r="EGQ3" s="7">
        <v>0</v>
      </c>
      <c r="EGR3" s="7">
        <v>0</v>
      </c>
      <c r="EGS3" s="7">
        <v>0</v>
      </c>
      <c r="EGT3" s="7">
        <v>0</v>
      </c>
      <c r="EGU3" s="7">
        <v>0</v>
      </c>
      <c r="EGV3" s="7">
        <v>0</v>
      </c>
      <c r="EGW3" s="7">
        <v>0</v>
      </c>
      <c r="EGX3" s="7">
        <v>0</v>
      </c>
      <c r="EGY3" s="7">
        <v>0</v>
      </c>
      <c r="EGZ3" s="7">
        <v>0</v>
      </c>
      <c r="EHA3" s="7">
        <v>0</v>
      </c>
      <c r="EHB3" s="7">
        <v>0</v>
      </c>
      <c r="EHC3" s="7">
        <v>0</v>
      </c>
      <c r="EHD3" s="7">
        <v>0</v>
      </c>
      <c r="EHE3" s="7">
        <v>0</v>
      </c>
      <c r="EHF3" s="7">
        <v>0</v>
      </c>
      <c r="EHG3" s="7">
        <v>0</v>
      </c>
      <c r="EHH3" s="7">
        <v>0</v>
      </c>
      <c r="EHI3" s="7">
        <v>0</v>
      </c>
      <c r="EHJ3" s="7">
        <v>0</v>
      </c>
      <c r="EHK3" s="7">
        <v>0</v>
      </c>
      <c r="EHL3" s="7">
        <v>0</v>
      </c>
      <c r="EHM3" s="7">
        <v>0</v>
      </c>
      <c r="EHN3" s="7">
        <v>0</v>
      </c>
      <c r="EHO3" s="7">
        <v>0</v>
      </c>
      <c r="EHP3" s="7">
        <v>0</v>
      </c>
      <c r="EHQ3" s="7">
        <v>0</v>
      </c>
      <c r="EHR3" s="7">
        <v>0</v>
      </c>
      <c r="EHS3" s="7">
        <v>0</v>
      </c>
      <c r="EHT3" s="7">
        <v>0</v>
      </c>
      <c r="EHU3" s="7">
        <v>0</v>
      </c>
      <c r="EHV3" s="7">
        <v>0</v>
      </c>
      <c r="EHW3" s="7">
        <v>0</v>
      </c>
      <c r="EHX3" s="7">
        <v>0</v>
      </c>
      <c r="EHY3" s="7">
        <v>0</v>
      </c>
      <c r="EHZ3" s="7">
        <v>0</v>
      </c>
      <c r="EIA3" s="7">
        <v>0</v>
      </c>
      <c r="EIB3" s="7">
        <v>0</v>
      </c>
      <c r="EIC3" s="7">
        <v>0</v>
      </c>
      <c r="EID3" s="7">
        <v>0</v>
      </c>
      <c r="EIE3" s="7">
        <v>0</v>
      </c>
      <c r="EIF3" s="7">
        <v>0</v>
      </c>
      <c r="EIG3" s="7">
        <v>0</v>
      </c>
      <c r="EIH3" s="7">
        <v>0</v>
      </c>
      <c r="EII3" s="7">
        <v>0</v>
      </c>
      <c r="EIJ3" s="7">
        <v>0</v>
      </c>
      <c r="EIK3" s="7">
        <v>0</v>
      </c>
      <c r="EIL3" s="7">
        <v>0</v>
      </c>
      <c r="EIM3" s="7">
        <v>0</v>
      </c>
      <c r="EIN3" s="7">
        <v>0</v>
      </c>
      <c r="EIO3" s="7">
        <v>0</v>
      </c>
      <c r="EIP3" s="7">
        <v>0</v>
      </c>
      <c r="EIQ3" s="7">
        <v>0</v>
      </c>
      <c r="EIR3" s="7">
        <v>0</v>
      </c>
      <c r="EIS3" s="7">
        <v>0</v>
      </c>
      <c r="EIT3" s="7">
        <v>0</v>
      </c>
      <c r="EIU3" s="7">
        <v>0</v>
      </c>
      <c r="EIV3" s="7">
        <v>0</v>
      </c>
      <c r="EIW3" s="7">
        <v>0</v>
      </c>
      <c r="EIX3" s="7">
        <v>0</v>
      </c>
      <c r="EIY3" s="7">
        <v>0</v>
      </c>
      <c r="EIZ3" s="7">
        <v>0</v>
      </c>
      <c r="EJA3" s="7">
        <v>0</v>
      </c>
      <c r="EJB3" s="7">
        <v>0</v>
      </c>
      <c r="EJC3" s="7">
        <v>0</v>
      </c>
      <c r="EJD3" s="7">
        <v>0</v>
      </c>
      <c r="EJE3" s="7">
        <v>0</v>
      </c>
      <c r="EJF3" s="7">
        <v>0</v>
      </c>
      <c r="EJG3" s="7">
        <v>0</v>
      </c>
      <c r="EJH3" s="7">
        <v>0</v>
      </c>
      <c r="EJI3" s="7">
        <v>0</v>
      </c>
      <c r="EJJ3" s="7">
        <v>0</v>
      </c>
      <c r="EJK3" s="7">
        <v>0</v>
      </c>
      <c r="EJL3" s="7">
        <v>0</v>
      </c>
      <c r="EJM3" s="7">
        <v>0</v>
      </c>
      <c r="EJN3" s="7">
        <v>0</v>
      </c>
      <c r="EJO3" s="7">
        <v>0</v>
      </c>
      <c r="EJP3" s="7">
        <v>0</v>
      </c>
      <c r="EJQ3" s="7">
        <v>0</v>
      </c>
      <c r="EJR3" s="7">
        <v>0</v>
      </c>
      <c r="EJS3" s="7">
        <v>0</v>
      </c>
      <c r="EJT3" s="7">
        <v>0</v>
      </c>
      <c r="EJU3" s="7">
        <v>0</v>
      </c>
      <c r="EJV3" s="7">
        <v>0</v>
      </c>
      <c r="EJW3" s="7">
        <v>0</v>
      </c>
      <c r="EJX3" s="7">
        <v>0</v>
      </c>
      <c r="EJY3" s="7">
        <v>0</v>
      </c>
      <c r="EJZ3" s="7">
        <v>0</v>
      </c>
      <c r="EKA3" s="7">
        <v>0</v>
      </c>
      <c r="EKB3" s="7">
        <v>0</v>
      </c>
      <c r="EKC3" s="7">
        <v>0</v>
      </c>
      <c r="EKD3" s="7">
        <v>0</v>
      </c>
      <c r="EKE3" s="7">
        <v>0</v>
      </c>
      <c r="EKF3" s="7">
        <v>0</v>
      </c>
      <c r="EKG3" s="7">
        <v>0</v>
      </c>
      <c r="EKH3" s="7">
        <v>0</v>
      </c>
      <c r="EKI3" s="7">
        <v>0</v>
      </c>
      <c r="EKJ3" s="7">
        <v>0</v>
      </c>
      <c r="EKK3" s="7">
        <v>0</v>
      </c>
      <c r="EKL3" s="7">
        <v>0</v>
      </c>
      <c r="EKM3" s="7">
        <v>0</v>
      </c>
      <c r="EKN3" s="7">
        <v>0</v>
      </c>
      <c r="EKO3" s="7">
        <v>0</v>
      </c>
      <c r="EKP3" s="7">
        <v>0</v>
      </c>
      <c r="EKQ3" s="7">
        <v>0</v>
      </c>
      <c r="EKR3" s="7">
        <v>0</v>
      </c>
      <c r="EKS3" s="7">
        <v>0</v>
      </c>
      <c r="EKT3" s="7">
        <v>0</v>
      </c>
      <c r="EKU3" s="7">
        <v>0</v>
      </c>
      <c r="EKV3" s="7">
        <v>0</v>
      </c>
      <c r="EKW3" s="7">
        <v>0</v>
      </c>
      <c r="EKX3" s="7">
        <v>0</v>
      </c>
      <c r="EKY3" s="7">
        <v>0</v>
      </c>
      <c r="EKZ3" s="7">
        <v>0</v>
      </c>
      <c r="ELA3" s="7">
        <v>0</v>
      </c>
      <c r="ELB3" s="7">
        <v>0</v>
      </c>
      <c r="ELC3" s="7">
        <v>0</v>
      </c>
      <c r="ELD3" s="7">
        <v>0</v>
      </c>
      <c r="ELE3" s="7">
        <v>0</v>
      </c>
      <c r="ELF3" s="7">
        <v>0</v>
      </c>
      <c r="ELG3" s="7">
        <v>0</v>
      </c>
      <c r="ELH3" s="7">
        <v>0</v>
      </c>
      <c r="ELI3" s="7">
        <v>0</v>
      </c>
      <c r="ELJ3" s="7">
        <v>0</v>
      </c>
      <c r="ELK3" s="7">
        <v>0</v>
      </c>
      <c r="ELL3" s="7">
        <v>0</v>
      </c>
      <c r="ELM3" s="7">
        <v>0</v>
      </c>
      <c r="ELN3" s="7">
        <v>0</v>
      </c>
      <c r="ELO3" s="7">
        <v>0</v>
      </c>
      <c r="ELP3" s="7">
        <v>0</v>
      </c>
      <c r="ELQ3" s="7">
        <v>0</v>
      </c>
      <c r="ELR3" s="7">
        <v>0</v>
      </c>
      <c r="ELS3" s="7">
        <v>0</v>
      </c>
      <c r="ELT3" s="7">
        <v>0</v>
      </c>
      <c r="ELU3" s="7">
        <v>0</v>
      </c>
      <c r="ELV3" s="7">
        <v>0</v>
      </c>
      <c r="ELW3" s="7">
        <v>0</v>
      </c>
      <c r="ELX3" s="7">
        <v>0</v>
      </c>
      <c r="ELY3" s="7">
        <v>0</v>
      </c>
      <c r="ELZ3" s="7">
        <v>0</v>
      </c>
      <c r="EMA3" s="7">
        <v>0</v>
      </c>
      <c r="EMB3" s="7">
        <v>0</v>
      </c>
      <c r="EMC3" s="7">
        <v>0</v>
      </c>
      <c r="EMD3" s="7">
        <v>0</v>
      </c>
      <c r="EME3" s="7">
        <v>0</v>
      </c>
      <c r="EMF3" s="7">
        <v>0</v>
      </c>
      <c r="EMG3" s="7">
        <v>0</v>
      </c>
      <c r="EMH3" s="7">
        <v>0</v>
      </c>
      <c r="EMI3" s="7">
        <v>0</v>
      </c>
      <c r="EMJ3" s="7">
        <v>0</v>
      </c>
      <c r="EMK3" s="7">
        <v>0</v>
      </c>
      <c r="EML3" s="7">
        <v>0</v>
      </c>
      <c r="EMM3" s="7">
        <v>0</v>
      </c>
      <c r="EMN3" s="7">
        <v>0</v>
      </c>
      <c r="EMO3" s="7">
        <v>0</v>
      </c>
      <c r="EMP3" s="7">
        <v>0</v>
      </c>
      <c r="EMQ3" s="7">
        <v>0</v>
      </c>
      <c r="EMR3" s="7">
        <v>0</v>
      </c>
      <c r="EMS3" s="7">
        <v>0</v>
      </c>
      <c r="EMT3" s="7">
        <v>0</v>
      </c>
      <c r="EMU3" s="7">
        <v>0</v>
      </c>
      <c r="EMV3" s="7">
        <v>0</v>
      </c>
      <c r="EMW3" s="7">
        <v>0</v>
      </c>
      <c r="EMX3" s="7">
        <v>0</v>
      </c>
      <c r="EMY3" s="7">
        <v>0</v>
      </c>
      <c r="EMZ3" s="7">
        <v>0</v>
      </c>
      <c r="ENA3" s="7">
        <v>0</v>
      </c>
      <c r="ENB3" s="7">
        <v>0</v>
      </c>
      <c r="ENC3" s="7">
        <v>0</v>
      </c>
      <c r="END3" s="7">
        <v>0</v>
      </c>
      <c r="ENE3" s="7">
        <v>0</v>
      </c>
      <c r="ENF3" s="7">
        <v>0</v>
      </c>
      <c r="ENG3" s="7">
        <v>0</v>
      </c>
      <c r="ENH3" s="7">
        <v>0</v>
      </c>
      <c r="ENI3" s="7">
        <v>0</v>
      </c>
      <c r="ENJ3" s="7">
        <v>0</v>
      </c>
      <c r="ENK3" s="7">
        <v>0</v>
      </c>
      <c r="ENL3" s="7">
        <v>0</v>
      </c>
      <c r="ENM3" s="7">
        <v>0</v>
      </c>
      <c r="ENN3" s="7">
        <v>0</v>
      </c>
      <c r="ENO3" s="7">
        <v>0</v>
      </c>
      <c r="ENP3" s="7">
        <v>0</v>
      </c>
      <c r="ENQ3" s="7">
        <v>0</v>
      </c>
      <c r="ENR3" s="7">
        <v>0</v>
      </c>
      <c r="ENS3" s="7">
        <v>0</v>
      </c>
      <c r="ENT3" s="7">
        <v>0</v>
      </c>
      <c r="ENU3" s="7">
        <v>0</v>
      </c>
      <c r="ENV3" s="7">
        <v>0</v>
      </c>
      <c r="ENW3" s="7">
        <v>0</v>
      </c>
      <c r="ENX3" s="7">
        <v>0</v>
      </c>
      <c r="ENY3" s="7">
        <v>0</v>
      </c>
      <c r="ENZ3" s="7">
        <v>0</v>
      </c>
      <c r="EOA3" s="7">
        <v>0</v>
      </c>
      <c r="EOB3" s="7">
        <v>0</v>
      </c>
      <c r="EOC3" s="7">
        <v>0</v>
      </c>
      <c r="EOD3" s="7">
        <v>0</v>
      </c>
      <c r="EOE3" s="7">
        <v>0</v>
      </c>
      <c r="EOF3" s="7">
        <v>0</v>
      </c>
      <c r="EOG3" s="7">
        <v>0</v>
      </c>
      <c r="EOH3" s="7">
        <v>0</v>
      </c>
      <c r="EOI3" s="7">
        <v>0</v>
      </c>
      <c r="EOJ3" s="7">
        <v>0</v>
      </c>
      <c r="EOK3" s="7">
        <v>0</v>
      </c>
      <c r="EOL3" s="7">
        <v>0</v>
      </c>
      <c r="EOM3" s="7">
        <v>0</v>
      </c>
      <c r="EON3" s="7">
        <v>0</v>
      </c>
      <c r="EOO3" s="7">
        <v>0</v>
      </c>
      <c r="EOP3" s="7">
        <v>0</v>
      </c>
      <c r="EOQ3" s="7">
        <v>0</v>
      </c>
      <c r="EOR3" s="7">
        <v>0</v>
      </c>
      <c r="EOS3" s="7">
        <v>0</v>
      </c>
      <c r="EOT3" s="7">
        <v>0</v>
      </c>
      <c r="EOU3" s="7">
        <v>0</v>
      </c>
      <c r="EOV3" s="7">
        <v>0</v>
      </c>
      <c r="EOW3" s="7">
        <v>0</v>
      </c>
      <c r="EOX3" s="7">
        <v>0</v>
      </c>
      <c r="EOY3" s="7">
        <v>0</v>
      </c>
      <c r="EOZ3" s="7">
        <v>0</v>
      </c>
      <c r="EPA3" s="7">
        <v>0</v>
      </c>
      <c r="EPB3" s="7">
        <v>0</v>
      </c>
      <c r="EPC3" s="7">
        <v>0</v>
      </c>
      <c r="EPD3" s="7">
        <v>0</v>
      </c>
      <c r="EPE3" s="7">
        <v>0</v>
      </c>
      <c r="EPF3" s="7">
        <v>0</v>
      </c>
      <c r="EPG3" s="7">
        <v>0</v>
      </c>
      <c r="EPH3" s="7">
        <v>0</v>
      </c>
      <c r="EPI3" s="7">
        <v>0</v>
      </c>
      <c r="EPJ3" s="7">
        <v>0</v>
      </c>
      <c r="EPK3" s="7">
        <v>0</v>
      </c>
      <c r="EPL3" s="7">
        <v>0</v>
      </c>
      <c r="EPM3" s="7">
        <v>0</v>
      </c>
      <c r="EPN3" s="7">
        <v>0</v>
      </c>
      <c r="EPO3" s="7">
        <v>0</v>
      </c>
      <c r="EPP3" s="7">
        <v>0</v>
      </c>
      <c r="EPQ3" s="7">
        <v>0</v>
      </c>
      <c r="EPR3" s="7">
        <v>0</v>
      </c>
      <c r="EPS3" s="7">
        <v>0</v>
      </c>
      <c r="EPT3" s="7">
        <v>0</v>
      </c>
      <c r="EPU3" s="7">
        <v>0</v>
      </c>
      <c r="EPV3" s="7">
        <v>0</v>
      </c>
      <c r="EPW3" s="7">
        <v>0</v>
      </c>
      <c r="EPX3" s="7">
        <v>0</v>
      </c>
      <c r="EPY3" s="7">
        <v>0</v>
      </c>
      <c r="EPZ3" s="7">
        <v>0</v>
      </c>
      <c r="EQA3" s="7">
        <v>0</v>
      </c>
      <c r="EQB3" s="7">
        <v>0</v>
      </c>
      <c r="EQC3" s="7">
        <v>0</v>
      </c>
      <c r="EQD3" s="7">
        <v>0</v>
      </c>
      <c r="EQE3" s="7">
        <v>0</v>
      </c>
      <c r="EQF3" s="7">
        <v>0</v>
      </c>
      <c r="EQG3" s="7">
        <v>0</v>
      </c>
      <c r="EQH3" s="7">
        <v>0</v>
      </c>
      <c r="EQI3" s="7">
        <v>0</v>
      </c>
      <c r="EQJ3" s="7">
        <v>0</v>
      </c>
      <c r="EQK3" s="7">
        <v>0</v>
      </c>
      <c r="EQL3" s="7">
        <v>0</v>
      </c>
      <c r="EQM3" s="7">
        <v>0</v>
      </c>
      <c r="EQN3" s="7">
        <v>0</v>
      </c>
      <c r="EQO3" s="7">
        <v>0</v>
      </c>
      <c r="EQP3" s="7">
        <v>0</v>
      </c>
      <c r="EQQ3" s="7">
        <v>0</v>
      </c>
      <c r="EQR3" s="7">
        <v>0</v>
      </c>
      <c r="EQS3" s="7">
        <v>0</v>
      </c>
      <c r="EQT3" s="7">
        <v>0</v>
      </c>
      <c r="EQU3" s="7">
        <v>0</v>
      </c>
      <c r="EQV3" s="7">
        <v>0</v>
      </c>
      <c r="EQW3" s="7">
        <v>0</v>
      </c>
      <c r="EQX3" s="7">
        <v>0</v>
      </c>
      <c r="EQY3" s="7">
        <v>0</v>
      </c>
      <c r="EQZ3" s="7">
        <v>0</v>
      </c>
      <c r="ERA3" s="7">
        <v>0</v>
      </c>
      <c r="ERB3" s="7">
        <v>0</v>
      </c>
      <c r="ERC3" s="7">
        <v>0</v>
      </c>
      <c r="ERD3" s="7">
        <v>0</v>
      </c>
      <c r="ERE3" s="7">
        <v>0</v>
      </c>
      <c r="ERF3" s="7">
        <v>0</v>
      </c>
      <c r="ERG3" s="7">
        <v>0</v>
      </c>
      <c r="ERH3" s="7">
        <v>0</v>
      </c>
      <c r="ERI3" s="7">
        <v>0</v>
      </c>
      <c r="ERJ3" s="7">
        <v>0</v>
      </c>
      <c r="ERK3" s="7">
        <v>0</v>
      </c>
      <c r="ERL3" s="7">
        <v>0</v>
      </c>
      <c r="ERM3" s="7">
        <v>0</v>
      </c>
      <c r="ERN3" s="7">
        <v>0</v>
      </c>
      <c r="ERO3" s="7">
        <v>0</v>
      </c>
      <c r="ERP3" s="7">
        <v>0</v>
      </c>
      <c r="ERQ3" s="7">
        <v>0</v>
      </c>
      <c r="ERR3" s="7">
        <v>0</v>
      </c>
      <c r="ERS3" s="7">
        <v>0</v>
      </c>
      <c r="ERT3" s="7">
        <v>0</v>
      </c>
      <c r="ERU3" s="7">
        <v>0</v>
      </c>
      <c r="ERV3" s="7">
        <v>0</v>
      </c>
      <c r="ERW3" s="7">
        <v>0</v>
      </c>
      <c r="ERX3" s="7">
        <v>0</v>
      </c>
      <c r="ERY3" s="7">
        <v>0</v>
      </c>
      <c r="ERZ3" s="7">
        <v>0</v>
      </c>
      <c r="ESA3" s="7">
        <v>0</v>
      </c>
      <c r="ESB3" s="7">
        <v>0</v>
      </c>
      <c r="ESC3" s="7">
        <v>0</v>
      </c>
      <c r="ESD3" s="7">
        <v>0</v>
      </c>
      <c r="ESE3" s="7">
        <v>0</v>
      </c>
      <c r="ESF3" s="7">
        <v>0</v>
      </c>
      <c r="ESG3" s="7">
        <v>0</v>
      </c>
      <c r="ESH3" s="7">
        <v>0</v>
      </c>
      <c r="ESI3" s="7">
        <v>0</v>
      </c>
      <c r="ESJ3" s="7">
        <v>0</v>
      </c>
      <c r="ESK3" s="7">
        <v>0</v>
      </c>
      <c r="ESL3" s="7">
        <v>0</v>
      </c>
      <c r="ESM3" s="7">
        <v>0</v>
      </c>
      <c r="ESN3" s="7">
        <v>0</v>
      </c>
      <c r="ESO3" s="7">
        <v>0</v>
      </c>
      <c r="ESP3" s="7">
        <v>0</v>
      </c>
      <c r="ESQ3" s="7">
        <v>0</v>
      </c>
      <c r="ESR3" s="7">
        <v>0</v>
      </c>
      <c r="ESS3" s="7">
        <v>0</v>
      </c>
      <c r="EST3" s="7">
        <v>0</v>
      </c>
      <c r="ESU3" s="7">
        <v>0</v>
      </c>
      <c r="ESV3" s="7">
        <v>0</v>
      </c>
      <c r="ESW3" s="7">
        <v>0</v>
      </c>
      <c r="ESX3" s="7">
        <v>0</v>
      </c>
      <c r="ESY3" s="7">
        <v>0</v>
      </c>
      <c r="ESZ3" s="7">
        <v>0</v>
      </c>
      <c r="ETA3" s="7">
        <v>0</v>
      </c>
      <c r="ETB3" s="7">
        <v>0</v>
      </c>
      <c r="ETC3" s="7">
        <v>0</v>
      </c>
      <c r="ETD3" s="7">
        <v>0</v>
      </c>
      <c r="ETE3" s="7">
        <v>0</v>
      </c>
      <c r="ETF3" s="7">
        <v>0</v>
      </c>
      <c r="ETG3" s="7">
        <v>0</v>
      </c>
      <c r="ETH3" s="7">
        <v>0</v>
      </c>
      <c r="ETI3" s="7">
        <v>0</v>
      </c>
      <c r="ETJ3" s="7">
        <v>0</v>
      </c>
      <c r="ETK3" s="7">
        <v>0</v>
      </c>
      <c r="ETL3" s="7">
        <v>0</v>
      </c>
      <c r="ETM3" s="7">
        <v>0</v>
      </c>
      <c r="ETN3" s="7">
        <v>0</v>
      </c>
      <c r="ETO3" s="7">
        <v>0</v>
      </c>
      <c r="ETP3" s="7">
        <v>0</v>
      </c>
      <c r="ETQ3" s="7">
        <v>0</v>
      </c>
      <c r="ETR3" s="7">
        <v>0</v>
      </c>
      <c r="ETS3" s="7">
        <v>0</v>
      </c>
      <c r="ETT3" s="7">
        <v>0</v>
      </c>
      <c r="ETU3" s="7">
        <v>0</v>
      </c>
      <c r="ETV3" s="7">
        <v>0</v>
      </c>
      <c r="ETW3" s="7">
        <v>0</v>
      </c>
      <c r="ETX3" s="7">
        <v>0</v>
      </c>
      <c r="ETY3" s="7">
        <v>0</v>
      </c>
      <c r="ETZ3" s="7">
        <v>0</v>
      </c>
      <c r="EUA3" s="7">
        <v>0</v>
      </c>
      <c r="EUB3" s="7">
        <v>0</v>
      </c>
      <c r="EUC3" s="7">
        <v>0</v>
      </c>
      <c r="EUD3" s="7">
        <v>0</v>
      </c>
      <c r="EUE3" s="7">
        <v>0</v>
      </c>
      <c r="EUF3" s="7">
        <v>0</v>
      </c>
      <c r="EUG3" s="7">
        <v>0</v>
      </c>
      <c r="EUH3" s="7">
        <v>0</v>
      </c>
      <c r="EUI3" s="7">
        <v>0</v>
      </c>
      <c r="EUJ3" s="7">
        <v>0</v>
      </c>
      <c r="EUK3" s="7">
        <v>0</v>
      </c>
      <c r="EUL3" s="7">
        <v>0</v>
      </c>
      <c r="EUM3" s="7">
        <v>0</v>
      </c>
      <c r="EUN3" s="7">
        <v>0</v>
      </c>
      <c r="EUO3" s="7">
        <v>0</v>
      </c>
      <c r="EUP3" s="7">
        <v>0</v>
      </c>
      <c r="EUQ3" s="7">
        <v>0</v>
      </c>
      <c r="EUR3" s="7">
        <v>0</v>
      </c>
      <c r="EUS3" s="7">
        <v>0</v>
      </c>
      <c r="EUT3" s="7">
        <v>0</v>
      </c>
      <c r="EUU3" s="7">
        <v>0</v>
      </c>
      <c r="EUV3" s="7">
        <v>0</v>
      </c>
      <c r="EUW3" s="7">
        <v>0</v>
      </c>
      <c r="EUX3" s="7">
        <v>0</v>
      </c>
      <c r="EUY3" s="7">
        <v>0</v>
      </c>
      <c r="EUZ3" s="7">
        <v>0</v>
      </c>
      <c r="EVA3" s="7">
        <v>0</v>
      </c>
      <c r="EVB3" s="7">
        <v>0</v>
      </c>
      <c r="EVC3" s="7">
        <v>0</v>
      </c>
      <c r="EVD3" s="7">
        <v>0</v>
      </c>
      <c r="EVE3" s="7">
        <v>0</v>
      </c>
      <c r="EVF3" s="7">
        <v>0</v>
      </c>
      <c r="EVG3" s="7">
        <v>0</v>
      </c>
      <c r="EVH3" s="7">
        <v>0</v>
      </c>
      <c r="EVI3" s="7">
        <v>0</v>
      </c>
      <c r="EVJ3" s="7">
        <v>0</v>
      </c>
      <c r="EVK3" s="7">
        <v>0</v>
      </c>
      <c r="EVL3" s="7">
        <v>0</v>
      </c>
      <c r="EVM3" s="7">
        <v>0</v>
      </c>
      <c r="EVN3" s="7">
        <v>0</v>
      </c>
      <c r="EVO3" s="7">
        <v>0</v>
      </c>
      <c r="EVP3" s="7">
        <v>0</v>
      </c>
      <c r="EVQ3" s="7">
        <v>0</v>
      </c>
      <c r="EVR3" s="7">
        <v>0</v>
      </c>
      <c r="EVS3" s="7">
        <v>0</v>
      </c>
      <c r="EVT3" s="7">
        <v>0</v>
      </c>
      <c r="EVU3" s="7">
        <v>0</v>
      </c>
      <c r="EVV3" s="7">
        <v>0</v>
      </c>
      <c r="EVW3" s="7">
        <v>0</v>
      </c>
      <c r="EVX3" s="7">
        <v>0</v>
      </c>
      <c r="EVY3" s="7">
        <v>0</v>
      </c>
      <c r="EVZ3" s="7">
        <v>0</v>
      </c>
      <c r="EWA3" s="7">
        <v>0</v>
      </c>
      <c r="EWB3" s="7">
        <v>0</v>
      </c>
      <c r="EWC3" s="7">
        <v>0</v>
      </c>
      <c r="EWD3" s="7">
        <v>0</v>
      </c>
      <c r="EWE3" s="7">
        <v>0</v>
      </c>
      <c r="EWF3" s="7">
        <v>0</v>
      </c>
      <c r="EWG3" s="7">
        <v>0</v>
      </c>
      <c r="EWH3" s="7">
        <v>0</v>
      </c>
      <c r="EWI3" s="7">
        <v>0</v>
      </c>
      <c r="EWJ3" s="7">
        <v>0</v>
      </c>
      <c r="EWK3" s="7">
        <v>0</v>
      </c>
      <c r="EWL3" s="7">
        <v>0</v>
      </c>
      <c r="EWM3" s="7">
        <v>0</v>
      </c>
      <c r="EWN3" s="7">
        <v>0</v>
      </c>
      <c r="EWO3" s="7">
        <v>0</v>
      </c>
      <c r="EWP3" s="7">
        <v>0</v>
      </c>
      <c r="EWQ3" s="7">
        <v>0</v>
      </c>
      <c r="EWR3" s="7">
        <v>0</v>
      </c>
      <c r="EWS3" s="7">
        <v>0</v>
      </c>
      <c r="EWT3" s="7">
        <v>0</v>
      </c>
      <c r="EWU3" s="7">
        <v>0</v>
      </c>
      <c r="EWV3" s="7">
        <v>0</v>
      </c>
      <c r="EWW3" s="7">
        <v>0</v>
      </c>
      <c r="EWX3" s="7">
        <v>0</v>
      </c>
      <c r="EWY3" s="7">
        <v>0</v>
      </c>
      <c r="EWZ3" s="7">
        <v>0</v>
      </c>
      <c r="EXA3" s="7">
        <v>0</v>
      </c>
      <c r="EXB3" s="7">
        <v>0</v>
      </c>
      <c r="EXC3" s="7">
        <v>0</v>
      </c>
      <c r="EXD3" s="7">
        <v>0</v>
      </c>
      <c r="EXE3" s="7">
        <v>0</v>
      </c>
      <c r="EXF3" s="7">
        <v>0</v>
      </c>
      <c r="EXG3" s="7">
        <v>0</v>
      </c>
      <c r="EXH3" s="7">
        <v>0</v>
      </c>
      <c r="EXI3" s="7">
        <v>0</v>
      </c>
      <c r="EXJ3" s="7">
        <v>0</v>
      </c>
      <c r="EXK3" s="7">
        <v>0</v>
      </c>
      <c r="EXL3" s="7">
        <v>0</v>
      </c>
      <c r="EXM3" s="7">
        <v>0</v>
      </c>
      <c r="EXN3" s="7">
        <v>0</v>
      </c>
      <c r="EXO3" s="7">
        <v>0</v>
      </c>
      <c r="EXP3" s="7">
        <v>0</v>
      </c>
      <c r="EXQ3" s="7">
        <v>0</v>
      </c>
      <c r="EXR3" s="7">
        <v>0</v>
      </c>
      <c r="EXS3" s="7">
        <v>0</v>
      </c>
      <c r="EXT3" s="7">
        <v>0</v>
      </c>
      <c r="EXU3" s="7">
        <v>0</v>
      </c>
      <c r="EXV3" s="7">
        <v>0</v>
      </c>
      <c r="EXW3" s="7">
        <v>0</v>
      </c>
      <c r="EXX3" s="7">
        <v>0</v>
      </c>
      <c r="EXY3" s="7">
        <v>0</v>
      </c>
      <c r="EXZ3" s="7">
        <v>0</v>
      </c>
      <c r="EYA3" s="7">
        <v>0</v>
      </c>
      <c r="EYB3" s="7">
        <v>0</v>
      </c>
      <c r="EYC3" s="7">
        <v>0</v>
      </c>
      <c r="EYD3" s="7">
        <v>0</v>
      </c>
      <c r="EYE3" s="7">
        <v>0</v>
      </c>
      <c r="EYF3" s="7">
        <v>0</v>
      </c>
      <c r="EYG3" s="7">
        <v>0</v>
      </c>
      <c r="EYH3" s="7">
        <v>0</v>
      </c>
      <c r="EYI3" s="7">
        <v>0</v>
      </c>
      <c r="EYJ3" s="7">
        <v>0</v>
      </c>
      <c r="EYK3" s="7">
        <v>0</v>
      </c>
      <c r="EYL3" s="7">
        <v>0</v>
      </c>
      <c r="EYM3" s="7">
        <v>0</v>
      </c>
      <c r="EYN3" s="7">
        <v>0</v>
      </c>
      <c r="EYO3" s="7">
        <v>0</v>
      </c>
      <c r="EYP3" s="7">
        <v>0</v>
      </c>
      <c r="EYQ3" s="7">
        <v>0</v>
      </c>
      <c r="EYR3" s="7">
        <v>0</v>
      </c>
      <c r="EYS3" s="7">
        <v>0</v>
      </c>
      <c r="EYT3" s="7">
        <v>0</v>
      </c>
      <c r="EYU3" s="7">
        <v>0</v>
      </c>
      <c r="EYV3" s="7">
        <v>0</v>
      </c>
      <c r="EYW3" s="7">
        <v>0</v>
      </c>
      <c r="EYX3" s="7">
        <v>0</v>
      </c>
      <c r="EYY3" s="7">
        <v>0</v>
      </c>
      <c r="EYZ3" s="7">
        <v>0</v>
      </c>
      <c r="EZA3" s="7">
        <v>0</v>
      </c>
      <c r="EZB3" s="7">
        <v>0</v>
      </c>
      <c r="EZC3" s="7">
        <v>0</v>
      </c>
      <c r="EZD3" s="7">
        <v>0</v>
      </c>
      <c r="EZE3" s="7">
        <v>0</v>
      </c>
      <c r="EZF3" s="7">
        <v>0</v>
      </c>
      <c r="EZG3" s="7">
        <v>0</v>
      </c>
      <c r="EZH3" s="7">
        <v>0</v>
      </c>
      <c r="EZI3" s="7">
        <v>0</v>
      </c>
      <c r="EZJ3" s="7">
        <v>0</v>
      </c>
      <c r="EZK3" s="7">
        <v>0</v>
      </c>
      <c r="EZL3" s="7">
        <v>0</v>
      </c>
      <c r="EZM3" s="7">
        <v>0</v>
      </c>
      <c r="EZN3" s="7">
        <v>0</v>
      </c>
      <c r="EZO3" s="7">
        <v>0</v>
      </c>
      <c r="EZP3" s="7">
        <v>0</v>
      </c>
      <c r="EZQ3" s="7">
        <v>0</v>
      </c>
      <c r="EZR3" s="7">
        <v>0</v>
      </c>
      <c r="EZS3" s="7">
        <v>0</v>
      </c>
      <c r="EZT3" s="7">
        <v>0</v>
      </c>
      <c r="EZU3" s="7">
        <v>0</v>
      </c>
      <c r="EZV3" s="7">
        <v>0</v>
      </c>
      <c r="EZW3" s="7">
        <v>0</v>
      </c>
      <c r="EZX3" s="7">
        <v>0</v>
      </c>
      <c r="EZY3" s="7">
        <v>0</v>
      </c>
      <c r="EZZ3" s="7">
        <v>0</v>
      </c>
      <c r="FAA3" s="7">
        <v>0</v>
      </c>
      <c r="FAB3" s="7">
        <v>0</v>
      </c>
      <c r="FAC3" s="7">
        <v>0</v>
      </c>
      <c r="FAD3" s="7">
        <v>0</v>
      </c>
      <c r="FAE3" s="7">
        <v>0</v>
      </c>
      <c r="FAF3" s="7">
        <v>0</v>
      </c>
      <c r="FAG3" s="7">
        <v>0</v>
      </c>
      <c r="FAH3" s="7">
        <v>0</v>
      </c>
      <c r="FAI3" s="7">
        <v>0</v>
      </c>
      <c r="FAJ3" s="7">
        <v>0</v>
      </c>
      <c r="FAK3" s="7">
        <v>0</v>
      </c>
      <c r="FAL3" s="7">
        <v>0</v>
      </c>
      <c r="FAM3" s="7">
        <v>0</v>
      </c>
      <c r="FAN3" s="7">
        <v>0</v>
      </c>
      <c r="FAO3" s="7">
        <v>0</v>
      </c>
      <c r="FAP3" s="7">
        <v>0</v>
      </c>
      <c r="FAQ3" s="7">
        <v>0</v>
      </c>
      <c r="FAR3" s="7">
        <v>0</v>
      </c>
      <c r="FAS3" s="7">
        <v>0</v>
      </c>
      <c r="FAT3" s="7">
        <v>0</v>
      </c>
      <c r="FAU3" s="7">
        <v>0</v>
      </c>
      <c r="FAV3" s="7">
        <v>0</v>
      </c>
      <c r="FAW3" s="7">
        <v>0</v>
      </c>
      <c r="FAX3" s="7">
        <v>0</v>
      </c>
      <c r="FAY3" s="7">
        <v>0</v>
      </c>
      <c r="FAZ3" s="7">
        <v>0</v>
      </c>
      <c r="FBA3" s="7">
        <v>0</v>
      </c>
      <c r="FBB3" s="7">
        <v>0</v>
      </c>
      <c r="FBC3" s="7">
        <v>0</v>
      </c>
      <c r="FBD3" s="7">
        <v>0</v>
      </c>
      <c r="FBE3" s="7">
        <v>0</v>
      </c>
      <c r="FBF3" s="7">
        <v>0</v>
      </c>
      <c r="FBG3" s="7">
        <v>0</v>
      </c>
      <c r="FBH3" s="7">
        <v>0</v>
      </c>
      <c r="FBI3" s="7">
        <v>0</v>
      </c>
      <c r="FBJ3" s="7">
        <v>0</v>
      </c>
      <c r="FBK3" s="7">
        <v>0</v>
      </c>
      <c r="FBL3" s="7">
        <v>0</v>
      </c>
      <c r="FBM3" s="7">
        <v>0</v>
      </c>
      <c r="FBN3" s="7">
        <v>0</v>
      </c>
      <c r="FBO3" s="7">
        <v>0</v>
      </c>
      <c r="FBP3" s="7">
        <v>0</v>
      </c>
      <c r="FBQ3" s="7">
        <v>0</v>
      </c>
      <c r="FBR3" s="7">
        <v>0</v>
      </c>
      <c r="FBS3" s="7">
        <v>0</v>
      </c>
      <c r="FBT3" s="7">
        <v>0</v>
      </c>
      <c r="FBU3" s="7">
        <v>0</v>
      </c>
      <c r="FBV3" s="7">
        <v>0</v>
      </c>
      <c r="FBW3" s="7">
        <v>0</v>
      </c>
      <c r="FBX3" s="7">
        <v>0</v>
      </c>
      <c r="FBY3" s="7">
        <v>0</v>
      </c>
      <c r="FBZ3" s="7">
        <v>0</v>
      </c>
      <c r="FCA3" s="7">
        <v>0</v>
      </c>
      <c r="FCB3" s="7">
        <v>0</v>
      </c>
      <c r="FCC3" s="7">
        <v>0</v>
      </c>
      <c r="FCD3" s="7">
        <v>0</v>
      </c>
      <c r="FCE3" s="7">
        <v>0</v>
      </c>
      <c r="FCF3" s="7">
        <v>0</v>
      </c>
      <c r="FCG3" s="7">
        <v>0</v>
      </c>
      <c r="FCH3" s="7">
        <v>0</v>
      </c>
      <c r="FCI3" s="7">
        <v>0</v>
      </c>
      <c r="FCJ3" s="7">
        <v>0</v>
      </c>
      <c r="FCK3" s="7">
        <v>0</v>
      </c>
      <c r="FCL3" s="7">
        <v>0</v>
      </c>
      <c r="FCM3" s="7">
        <v>0</v>
      </c>
      <c r="FCN3" s="7">
        <v>0</v>
      </c>
      <c r="FCO3" s="7">
        <v>0</v>
      </c>
      <c r="FCP3" s="7">
        <v>0</v>
      </c>
      <c r="FCQ3" s="7">
        <v>0</v>
      </c>
      <c r="FCR3" s="7">
        <v>0</v>
      </c>
      <c r="FCS3" s="7">
        <v>0</v>
      </c>
      <c r="FCT3" s="7">
        <v>0</v>
      </c>
      <c r="FCU3" s="7">
        <v>0</v>
      </c>
      <c r="FCV3" s="7">
        <v>0</v>
      </c>
      <c r="FCW3" s="7">
        <v>0</v>
      </c>
      <c r="FCX3" s="7">
        <v>0</v>
      </c>
      <c r="FCY3" s="7">
        <v>0</v>
      </c>
      <c r="FCZ3" s="7">
        <v>0</v>
      </c>
      <c r="FDA3" s="7">
        <v>0</v>
      </c>
      <c r="FDB3" s="7">
        <v>0</v>
      </c>
      <c r="FDC3" s="7">
        <v>0</v>
      </c>
      <c r="FDD3" s="7">
        <v>0</v>
      </c>
      <c r="FDE3" s="7">
        <v>0</v>
      </c>
      <c r="FDF3" s="7">
        <v>0</v>
      </c>
      <c r="FDG3" s="7">
        <v>0</v>
      </c>
      <c r="FDH3" s="7">
        <v>0</v>
      </c>
      <c r="FDI3" s="7">
        <v>0</v>
      </c>
      <c r="FDJ3" s="7">
        <v>0</v>
      </c>
      <c r="FDK3" s="7">
        <v>0</v>
      </c>
      <c r="FDL3" s="7">
        <v>0</v>
      </c>
      <c r="FDM3" s="7">
        <v>0</v>
      </c>
      <c r="FDN3" s="7">
        <v>0</v>
      </c>
      <c r="FDO3" s="7">
        <v>0</v>
      </c>
      <c r="FDP3" s="7">
        <v>0</v>
      </c>
      <c r="FDQ3" s="7">
        <v>0</v>
      </c>
      <c r="FDR3" s="7">
        <v>0</v>
      </c>
      <c r="FDS3" s="7">
        <v>0</v>
      </c>
      <c r="FDT3" s="7">
        <v>0</v>
      </c>
      <c r="FDU3" s="7">
        <v>0</v>
      </c>
      <c r="FDV3" s="7">
        <v>0</v>
      </c>
      <c r="FDW3" s="7">
        <v>0</v>
      </c>
      <c r="FDX3" s="7">
        <v>0</v>
      </c>
      <c r="FDY3" s="7">
        <v>0</v>
      </c>
      <c r="FDZ3" s="7">
        <v>0</v>
      </c>
      <c r="FEA3" s="7">
        <v>0</v>
      </c>
      <c r="FEB3" s="7">
        <v>0</v>
      </c>
      <c r="FEC3" s="7">
        <v>0</v>
      </c>
      <c r="FED3" s="7">
        <v>0</v>
      </c>
      <c r="FEE3" s="7">
        <v>0</v>
      </c>
      <c r="FEF3" s="7">
        <v>0</v>
      </c>
      <c r="FEG3" s="7">
        <v>0</v>
      </c>
      <c r="FEH3" s="7">
        <v>0</v>
      </c>
      <c r="FEI3" s="7">
        <v>0</v>
      </c>
      <c r="FEJ3" s="7">
        <v>0</v>
      </c>
      <c r="FEK3" s="7">
        <v>0</v>
      </c>
      <c r="FEL3" s="7">
        <v>0</v>
      </c>
      <c r="FEM3" s="7">
        <v>0</v>
      </c>
      <c r="FEN3" s="7">
        <v>0</v>
      </c>
      <c r="FEO3" s="7">
        <v>0</v>
      </c>
      <c r="FEP3" s="7">
        <v>0</v>
      </c>
      <c r="FEQ3" s="7">
        <v>0</v>
      </c>
      <c r="FER3" s="7">
        <v>0</v>
      </c>
      <c r="FES3" s="7">
        <v>0</v>
      </c>
      <c r="FET3" s="7">
        <v>0</v>
      </c>
      <c r="FEU3" s="7">
        <v>0</v>
      </c>
      <c r="FEV3" s="7">
        <v>0</v>
      </c>
      <c r="FEW3" s="7">
        <v>0</v>
      </c>
      <c r="FEX3" s="7">
        <v>0</v>
      </c>
      <c r="FEY3" s="7">
        <v>0</v>
      </c>
      <c r="FEZ3" s="7">
        <v>0</v>
      </c>
      <c r="FFA3" s="7">
        <v>0</v>
      </c>
      <c r="FFB3" s="7">
        <v>0</v>
      </c>
      <c r="FFC3" s="7">
        <v>0</v>
      </c>
      <c r="FFD3" s="7">
        <v>0</v>
      </c>
      <c r="FFE3" s="7">
        <v>0</v>
      </c>
      <c r="FFF3" s="7">
        <v>0</v>
      </c>
      <c r="FFG3" s="7">
        <v>0</v>
      </c>
      <c r="FFH3" s="7">
        <v>0</v>
      </c>
      <c r="FFI3" s="7">
        <v>0</v>
      </c>
      <c r="FFJ3" s="7">
        <v>0</v>
      </c>
      <c r="FFK3" s="7">
        <v>0</v>
      </c>
      <c r="FFL3" s="7">
        <v>0</v>
      </c>
      <c r="FFM3" s="7">
        <v>0</v>
      </c>
      <c r="FFN3" s="7">
        <v>0</v>
      </c>
      <c r="FFO3" s="7">
        <v>0</v>
      </c>
      <c r="FFP3" s="7">
        <v>0</v>
      </c>
      <c r="FFQ3" s="7">
        <v>0</v>
      </c>
      <c r="FFR3" s="7">
        <v>0</v>
      </c>
      <c r="FFS3" s="7">
        <v>0</v>
      </c>
      <c r="FFT3" s="7">
        <v>0</v>
      </c>
      <c r="FFU3" s="7">
        <v>0</v>
      </c>
      <c r="FFV3" s="7">
        <v>0</v>
      </c>
      <c r="FFW3" s="7">
        <v>0</v>
      </c>
      <c r="FFX3" s="7">
        <v>0</v>
      </c>
      <c r="FFY3" s="7">
        <v>0</v>
      </c>
      <c r="FFZ3" s="7">
        <v>0</v>
      </c>
      <c r="FGA3" s="7">
        <v>0</v>
      </c>
      <c r="FGB3" s="7">
        <v>0</v>
      </c>
      <c r="FGC3" s="7">
        <v>0</v>
      </c>
      <c r="FGD3" s="7">
        <v>0</v>
      </c>
      <c r="FGE3" s="7">
        <v>0</v>
      </c>
      <c r="FGF3" s="7">
        <v>0</v>
      </c>
      <c r="FGG3" s="7">
        <v>0</v>
      </c>
      <c r="FGH3" s="7">
        <v>0</v>
      </c>
      <c r="FGI3" s="7">
        <v>0</v>
      </c>
      <c r="FGJ3" s="7">
        <v>0</v>
      </c>
      <c r="FGK3" s="7">
        <v>0</v>
      </c>
      <c r="FGL3" s="7">
        <v>0</v>
      </c>
      <c r="FGM3" s="7">
        <v>0</v>
      </c>
      <c r="FGN3" s="7">
        <v>0</v>
      </c>
      <c r="FGO3" s="7">
        <v>0</v>
      </c>
      <c r="FGP3" s="7">
        <v>0</v>
      </c>
      <c r="FGQ3" s="7">
        <v>0</v>
      </c>
      <c r="FGR3" s="7">
        <v>0</v>
      </c>
      <c r="FGS3" s="7">
        <v>0</v>
      </c>
      <c r="FGT3" s="7">
        <v>0</v>
      </c>
      <c r="FGU3" s="7">
        <v>0</v>
      </c>
      <c r="FGV3" s="7">
        <v>0</v>
      </c>
      <c r="FGW3" s="7">
        <v>0</v>
      </c>
      <c r="FGX3" s="7">
        <v>0</v>
      </c>
      <c r="FGY3" s="7">
        <v>0</v>
      </c>
      <c r="FGZ3" s="7">
        <v>0</v>
      </c>
      <c r="FHA3" s="7">
        <v>0</v>
      </c>
      <c r="FHB3" s="7">
        <v>0</v>
      </c>
      <c r="FHC3" s="7">
        <v>0</v>
      </c>
      <c r="FHD3" s="7">
        <v>0</v>
      </c>
      <c r="FHE3" s="7">
        <v>0</v>
      </c>
      <c r="FHF3" s="7">
        <v>0</v>
      </c>
      <c r="FHG3" s="7">
        <v>0</v>
      </c>
      <c r="FHH3" s="7">
        <v>0</v>
      </c>
      <c r="FHI3" s="7">
        <v>0</v>
      </c>
      <c r="FHJ3" s="7">
        <v>0</v>
      </c>
      <c r="FHK3" s="7">
        <v>0</v>
      </c>
      <c r="FHL3" s="7">
        <v>0</v>
      </c>
      <c r="FHM3" s="7">
        <v>0</v>
      </c>
      <c r="FHN3" s="7">
        <v>0</v>
      </c>
      <c r="FHO3" s="7">
        <v>0</v>
      </c>
      <c r="FHP3" s="7">
        <v>0</v>
      </c>
      <c r="FHQ3" s="7">
        <v>0</v>
      </c>
      <c r="FHR3" s="7">
        <v>0</v>
      </c>
      <c r="FHS3" s="7">
        <v>0</v>
      </c>
      <c r="FHT3" s="7">
        <v>0</v>
      </c>
      <c r="FHU3" s="7">
        <v>0</v>
      </c>
      <c r="FHV3" s="7">
        <v>0</v>
      </c>
      <c r="FHW3" s="7">
        <v>0</v>
      </c>
      <c r="FHX3" s="7">
        <v>0</v>
      </c>
      <c r="FHY3" s="7">
        <v>0</v>
      </c>
      <c r="FHZ3" s="7">
        <v>0</v>
      </c>
      <c r="FIA3" s="7">
        <v>0</v>
      </c>
      <c r="FIB3" s="7">
        <v>0</v>
      </c>
      <c r="FIC3" s="7">
        <v>0</v>
      </c>
      <c r="FID3" s="7">
        <v>0</v>
      </c>
      <c r="FIE3" s="7">
        <v>0</v>
      </c>
      <c r="FIF3" s="7">
        <v>0</v>
      </c>
      <c r="FIG3" s="7">
        <v>0</v>
      </c>
      <c r="FIH3" s="7">
        <v>0</v>
      </c>
      <c r="FII3" s="7">
        <v>0</v>
      </c>
      <c r="FIJ3" s="7">
        <v>0</v>
      </c>
      <c r="FIK3" s="7">
        <v>0</v>
      </c>
      <c r="FIL3" s="7">
        <v>0</v>
      </c>
      <c r="FIM3" s="7">
        <v>0</v>
      </c>
      <c r="FIN3" s="7">
        <v>0</v>
      </c>
      <c r="FIO3" s="7">
        <v>0</v>
      </c>
      <c r="FIP3" s="7">
        <v>0</v>
      </c>
      <c r="FIQ3" s="7">
        <v>0</v>
      </c>
      <c r="FIR3" s="7">
        <v>0</v>
      </c>
      <c r="FIS3" s="7">
        <v>0</v>
      </c>
      <c r="FIT3" s="7">
        <v>0</v>
      </c>
      <c r="FIU3" s="7">
        <v>0</v>
      </c>
      <c r="FIV3" s="7">
        <v>0</v>
      </c>
      <c r="FIW3" s="7">
        <v>0</v>
      </c>
      <c r="FIX3" s="7">
        <v>0</v>
      </c>
      <c r="FIY3" s="7">
        <v>0</v>
      </c>
      <c r="FIZ3" s="7">
        <v>0</v>
      </c>
      <c r="FJA3" s="7">
        <v>0</v>
      </c>
      <c r="FJB3" s="7">
        <v>0</v>
      </c>
      <c r="FJC3" s="7">
        <v>0</v>
      </c>
      <c r="FJD3" s="7">
        <v>0</v>
      </c>
      <c r="FJE3" s="7">
        <v>0</v>
      </c>
      <c r="FJF3" s="7">
        <v>0</v>
      </c>
      <c r="FJG3" s="7">
        <v>0</v>
      </c>
      <c r="FJH3" s="7">
        <v>0</v>
      </c>
      <c r="FJI3" s="7">
        <v>0</v>
      </c>
      <c r="FJJ3" s="7">
        <v>0</v>
      </c>
      <c r="FJK3" s="7">
        <v>0</v>
      </c>
      <c r="FJL3" s="7">
        <v>0</v>
      </c>
      <c r="FJM3" s="7">
        <v>0</v>
      </c>
      <c r="FJN3" s="7">
        <v>0</v>
      </c>
      <c r="FJO3" s="7">
        <v>0</v>
      </c>
      <c r="FJP3" s="7">
        <v>0</v>
      </c>
      <c r="FJQ3" s="7">
        <v>0</v>
      </c>
      <c r="FJR3" s="7">
        <v>0</v>
      </c>
      <c r="FJS3" s="7">
        <v>0</v>
      </c>
      <c r="FJT3" s="7">
        <v>0</v>
      </c>
      <c r="FJU3" s="7">
        <v>0</v>
      </c>
      <c r="FJV3" s="7">
        <v>0</v>
      </c>
      <c r="FJW3" s="7">
        <v>0</v>
      </c>
      <c r="FJX3" s="7">
        <v>0</v>
      </c>
      <c r="FJY3" s="7">
        <v>0</v>
      </c>
      <c r="FJZ3" s="7">
        <v>0</v>
      </c>
      <c r="FKA3" s="7">
        <v>0</v>
      </c>
      <c r="FKB3" s="7">
        <v>0</v>
      </c>
      <c r="FKC3" s="7">
        <v>0</v>
      </c>
      <c r="FKD3" s="7">
        <v>0</v>
      </c>
      <c r="FKE3" s="7">
        <v>0</v>
      </c>
      <c r="FKF3" s="7">
        <v>0</v>
      </c>
      <c r="FKG3" s="7">
        <v>0</v>
      </c>
      <c r="FKH3" s="7">
        <v>0</v>
      </c>
      <c r="FKI3" s="7">
        <v>0</v>
      </c>
      <c r="FKJ3" s="7">
        <v>0</v>
      </c>
      <c r="FKK3" s="7">
        <v>0</v>
      </c>
      <c r="FKL3" s="7">
        <v>0</v>
      </c>
      <c r="FKM3" s="7">
        <v>0</v>
      </c>
      <c r="FKN3" s="7">
        <v>0</v>
      </c>
      <c r="FKO3" s="7">
        <v>0</v>
      </c>
      <c r="FKP3" s="7">
        <v>0</v>
      </c>
      <c r="FKQ3" s="7">
        <v>0</v>
      </c>
      <c r="FKR3" s="7">
        <v>0</v>
      </c>
      <c r="FKS3" s="7">
        <v>0</v>
      </c>
      <c r="FKT3" s="7">
        <v>0</v>
      </c>
      <c r="FKU3" s="7">
        <v>0</v>
      </c>
      <c r="FKV3" s="7">
        <v>0</v>
      </c>
      <c r="FKW3" s="7">
        <v>0</v>
      </c>
      <c r="FKX3" s="7">
        <v>0</v>
      </c>
      <c r="FKY3" s="7">
        <v>0</v>
      </c>
      <c r="FKZ3" s="7">
        <v>0</v>
      </c>
      <c r="FLA3" s="7">
        <v>0</v>
      </c>
      <c r="FLB3" s="7">
        <v>0</v>
      </c>
      <c r="FLC3" s="7">
        <v>0</v>
      </c>
      <c r="FLD3" s="7">
        <v>0</v>
      </c>
      <c r="FLE3" s="7">
        <v>0</v>
      </c>
      <c r="FLF3" s="7">
        <v>0</v>
      </c>
      <c r="FLG3" s="7">
        <v>0</v>
      </c>
      <c r="FLH3" s="7">
        <v>0</v>
      </c>
      <c r="FLI3" s="7">
        <v>0</v>
      </c>
      <c r="FLJ3" s="7">
        <v>0</v>
      </c>
      <c r="FLK3" s="7">
        <v>0</v>
      </c>
      <c r="FLL3" s="7">
        <v>0</v>
      </c>
      <c r="FLM3" s="7">
        <v>0</v>
      </c>
      <c r="FLN3" s="7">
        <v>0</v>
      </c>
      <c r="FLO3" s="7">
        <v>0</v>
      </c>
      <c r="FLP3" s="7">
        <v>0</v>
      </c>
      <c r="FLQ3" s="7">
        <v>0</v>
      </c>
      <c r="FLR3" s="7">
        <v>0</v>
      </c>
      <c r="FLS3" s="7">
        <v>0</v>
      </c>
      <c r="FLT3" s="7">
        <v>0</v>
      </c>
      <c r="FLU3" s="7">
        <v>0</v>
      </c>
      <c r="FLV3" s="7">
        <v>0</v>
      </c>
      <c r="FLW3" s="7">
        <v>0</v>
      </c>
      <c r="FLX3" s="7">
        <v>0</v>
      </c>
      <c r="FLY3" s="7">
        <v>0</v>
      </c>
      <c r="FLZ3" s="7">
        <v>0</v>
      </c>
      <c r="FMA3" s="7">
        <v>0</v>
      </c>
      <c r="FMB3" s="7">
        <v>0</v>
      </c>
      <c r="FMC3" s="7">
        <v>0</v>
      </c>
      <c r="FMD3" s="7">
        <v>0</v>
      </c>
      <c r="FME3" s="7">
        <v>0</v>
      </c>
      <c r="FMF3" s="7">
        <v>0</v>
      </c>
      <c r="FMG3" s="7">
        <v>0</v>
      </c>
      <c r="FMH3" s="7">
        <v>0</v>
      </c>
      <c r="FMI3" s="7">
        <v>0</v>
      </c>
      <c r="FMJ3" s="7">
        <v>0</v>
      </c>
      <c r="FMK3" s="7">
        <v>0</v>
      </c>
      <c r="FML3" s="7">
        <v>0</v>
      </c>
      <c r="FMM3" s="7">
        <v>0</v>
      </c>
      <c r="FMN3" s="7">
        <v>0</v>
      </c>
      <c r="FMO3" s="7">
        <v>0</v>
      </c>
      <c r="FMP3" s="7">
        <v>0</v>
      </c>
      <c r="FMQ3" s="7">
        <v>0</v>
      </c>
      <c r="FMR3" s="7">
        <v>0</v>
      </c>
      <c r="FMS3" s="7">
        <v>0</v>
      </c>
      <c r="FMT3" s="7">
        <v>0</v>
      </c>
      <c r="FMU3" s="7">
        <v>0</v>
      </c>
      <c r="FMV3" s="7">
        <v>0</v>
      </c>
      <c r="FMW3" s="7">
        <v>0</v>
      </c>
      <c r="FMX3" s="7">
        <v>0</v>
      </c>
      <c r="FMY3" s="7">
        <v>0</v>
      </c>
      <c r="FMZ3" s="7">
        <v>0</v>
      </c>
      <c r="FNA3" s="7">
        <v>0</v>
      </c>
      <c r="FNB3" s="7">
        <v>0</v>
      </c>
      <c r="FNC3" s="7">
        <v>0</v>
      </c>
      <c r="FND3" s="7">
        <v>0</v>
      </c>
      <c r="FNE3" s="7">
        <v>0</v>
      </c>
      <c r="FNF3" s="7">
        <v>0</v>
      </c>
      <c r="FNG3" s="7">
        <v>0</v>
      </c>
      <c r="FNH3" s="7">
        <v>0</v>
      </c>
      <c r="FNI3" s="7">
        <v>0</v>
      </c>
      <c r="FNJ3" s="7">
        <v>0</v>
      </c>
      <c r="FNK3" s="7">
        <v>0</v>
      </c>
      <c r="FNL3" s="7">
        <v>0</v>
      </c>
      <c r="FNM3" s="7">
        <v>0</v>
      </c>
      <c r="FNN3" s="7">
        <v>0</v>
      </c>
      <c r="FNO3" s="7">
        <v>0</v>
      </c>
      <c r="FNP3" s="7">
        <v>0</v>
      </c>
      <c r="FNQ3" s="7">
        <v>0</v>
      </c>
      <c r="FNR3" s="7">
        <v>0</v>
      </c>
      <c r="FNS3" s="7">
        <v>0</v>
      </c>
      <c r="FNT3" s="7">
        <v>0</v>
      </c>
      <c r="FNU3" s="7">
        <v>0</v>
      </c>
      <c r="FNV3" s="7">
        <v>0</v>
      </c>
      <c r="FNW3" s="7">
        <v>0</v>
      </c>
      <c r="FNX3" s="7">
        <v>0</v>
      </c>
      <c r="FNY3" s="7">
        <v>0</v>
      </c>
      <c r="FNZ3" s="7">
        <v>0</v>
      </c>
      <c r="FOA3" s="7">
        <v>0</v>
      </c>
      <c r="FOB3" s="7">
        <v>0</v>
      </c>
      <c r="FOC3" s="7">
        <v>0</v>
      </c>
      <c r="FOD3" s="7">
        <v>0</v>
      </c>
      <c r="FOE3" s="7">
        <v>0</v>
      </c>
      <c r="FOF3" s="7">
        <v>0</v>
      </c>
      <c r="FOG3" s="7">
        <v>0</v>
      </c>
      <c r="FOH3" s="7">
        <v>0</v>
      </c>
      <c r="FOI3" s="7">
        <v>0</v>
      </c>
      <c r="FOJ3" s="7">
        <v>0</v>
      </c>
      <c r="FOK3" s="7">
        <v>0</v>
      </c>
      <c r="FOL3" s="7">
        <v>0</v>
      </c>
      <c r="FOM3" s="7">
        <v>0</v>
      </c>
      <c r="FON3" s="7">
        <v>0</v>
      </c>
      <c r="FOO3" s="7">
        <v>0</v>
      </c>
      <c r="FOP3" s="7">
        <v>0</v>
      </c>
      <c r="FOQ3" s="7">
        <v>0</v>
      </c>
      <c r="FOR3" s="7">
        <v>0</v>
      </c>
      <c r="FOS3" s="7">
        <v>0</v>
      </c>
      <c r="FOT3" s="7">
        <v>0</v>
      </c>
      <c r="FOU3" s="7">
        <v>0</v>
      </c>
      <c r="FOV3" s="7">
        <v>0</v>
      </c>
      <c r="FOW3" s="7">
        <v>0</v>
      </c>
      <c r="FOX3" s="7">
        <v>0</v>
      </c>
      <c r="FOY3" s="7">
        <v>0</v>
      </c>
      <c r="FOZ3" s="7">
        <v>0</v>
      </c>
      <c r="FPA3" s="7">
        <v>0</v>
      </c>
      <c r="FPB3" s="7">
        <v>0</v>
      </c>
      <c r="FPC3" s="7">
        <v>0</v>
      </c>
      <c r="FPD3" s="7">
        <v>0</v>
      </c>
      <c r="FPE3" s="7">
        <v>0</v>
      </c>
      <c r="FPF3" s="7">
        <v>0</v>
      </c>
      <c r="FPG3" s="7">
        <v>0</v>
      </c>
      <c r="FPH3" s="7">
        <v>0</v>
      </c>
      <c r="FPI3" s="7">
        <v>0</v>
      </c>
      <c r="FPJ3" s="7">
        <v>0</v>
      </c>
      <c r="FPK3" s="7">
        <v>0</v>
      </c>
      <c r="FPL3" s="7">
        <v>0</v>
      </c>
      <c r="FPM3" s="7">
        <v>0</v>
      </c>
      <c r="FPN3" s="7">
        <v>0</v>
      </c>
      <c r="FPO3" s="7">
        <v>0</v>
      </c>
      <c r="FPP3" s="7">
        <v>0</v>
      </c>
      <c r="FPQ3" s="7">
        <v>0</v>
      </c>
      <c r="FPR3" s="7">
        <v>0</v>
      </c>
      <c r="FPS3" s="7">
        <v>0</v>
      </c>
      <c r="FPT3" s="7">
        <v>0</v>
      </c>
      <c r="FPU3" s="7">
        <v>0</v>
      </c>
      <c r="FPV3" s="7">
        <v>0</v>
      </c>
      <c r="FPW3" s="7">
        <v>0</v>
      </c>
      <c r="FPX3" s="7">
        <v>0</v>
      </c>
      <c r="FPY3" s="7">
        <v>0</v>
      </c>
      <c r="FPZ3" s="7">
        <v>0</v>
      </c>
      <c r="FQA3" s="7">
        <v>0</v>
      </c>
      <c r="FQB3" s="7">
        <v>0</v>
      </c>
      <c r="FQC3" s="7">
        <v>0</v>
      </c>
      <c r="FQD3" s="7">
        <v>0</v>
      </c>
      <c r="FQE3" s="7">
        <v>0</v>
      </c>
      <c r="FQF3" s="7">
        <v>0</v>
      </c>
      <c r="FQG3" s="7">
        <v>0</v>
      </c>
      <c r="FQH3" s="7">
        <v>0</v>
      </c>
      <c r="FQI3" s="7">
        <v>0</v>
      </c>
      <c r="FQJ3" s="7">
        <v>0</v>
      </c>
      <c r="FQK3" s="7">
        <v>0</v>
      </c>
      <c r="FQL3" s="7">
        <v>0</v>
      </c>
      <c r="FQM3" s="7">
        <v>0</v>
      </c>
      <c r="FQN3" s="7">
        <v>0</v>
      </c>
      <c r="FQO3" s="7">
        <v>0</v>
      </c>
      <c r="FQP3" s="7">
        <v>0</v>
      </c>
      <c r="FQQ3" s="7">
        <v>0</v>
      </c>
      <c r="FQR3" s="7">
        <v>0</v>
      </c>
      <c r="FQS3" s="7">
        <v>0</v>
      </c>
      <c r="FQT3" s="7">
        <v>0</v>
      </c>
      <c r="FQU3" s="7">
        <v>0</v>
      </c>
      <c r="FQV3" s="7">
        <v>0</v>
      </c>
      <c r="FQW3" s="7">
        <v>0</v>
      </c>
      <c r="FQX3" s="7">
        <v>0</v>
      </c>
      <c r="FQY3" s="7">
        <v>0</v>
      </c>
      <c r="FQZ3" s="7">
        <v>0</v>
      </c>
      <c r="FRA3" s="7">
        <v>0</v>
      </c>
      <c r="FRB3" s="7">
        <v>0</v>
      </c>
      <c r="FRC3" s="7">
        <v>0</v>
      </c>
      <c r="FRD3" s="7">
        <v>0</v>
      </c>
      <c r="FRE3" s="7">
        <v>0</v>
      </c>
      <c r="FRF3" s="7">
        <v>0</v>
      </c>
      <c r="FRG3" s="7">
        <v>0</v>
      </c>
      <c r="FRH3" s="7">
        <v>0</v>
      </c>
      <c r="FRI3" s="7">
        <v>0</v>
      </c>
      <c r="FRJ3" s="7">
        <v>0</v>
      </c>
      <c r="FRK3" s="7">
        <v>0</v>
      </c>
      <c r="FRL3" s="7">
        <v>0</v>
      </c>
      <c r="FRM3" s="7">
        <v>0</v>
      </c>
      <c r="FRN3" s="7">
        <v>0</v>
      </c>
      <c r="FRO3" s="7">
        <v>0</v>
      </c>
      <c r="FRP3" s="7">
        <v>0</v>
      </c>
      <c r="FRQ3" s="7">
        <v>0</v>
      </c>
      <c r="FRR3" s="7">
        <v>0</v>
      </c>
      <c r="FRS3" s="7">
        <v>0</v>
      </c>
      <c r="FRT3" s="7">
        <v>0</v>
      </c>
      <c r="FRU3" s="7">
        <v>0</v>
      </c>
      <c r="FRV3" s="7">
        <v>0</v>
      </c>
      <c r="FRW3" s="7">
        <v>0</v>
      </c>
      <c r="FRX3" s="7">
        <v>0</v>
      </c>
      <c r="FRY3" s="7">
        <v>0</v>
      </c>
      <c r="FRZ3" s="7">
        <v>0</v>
      </c>
      <c r="FSA3" s="7">
        <v>0</v>
      </c>
      <c r="FSB3" s="7">
        <v>0</v>
      </c>
      <c r="FSC3" s="7">
        <v>0</v>
      </c>
      <c r="FSD3" s="7">
        <v>0</v>
      </c>
      <c r="FSE3" s="7">
        <v>0</v>
      </c>
      <c r="FSF3" s="7">
        <v>0</v>
      </c>
      <c r="FSG3" s="7">
        <v>0</v>
      </c>
      <c r="FSH3" s="7">
        <v>0</v>
      </c>
      <c r="FSI3" s="7">
        <v>0</v>
      </c>
      <c r="FSJ3" s="7">
        <v>0</v>
      </c>
      <c r="FSK3" s="7">
        <v>0</v>
      </c>
      <c r="FSL3" s="7">
        <v>0</v>
      </c>
      <c r="FSM3" s="7">
        <v>0</v>
      </c>
      <c r="FSN3" s="7">
        <v>0</v>
      </c>
      <c r="FSO3" s="7">
        <v>0</v>
      </c>
      <c r="FSP3" s="7">
        <v>0</v>
      </c>
      <c r="FSQ3" s="7">
        <v>0</v>
      </c>
      <c r="FSR3" s="7">
        <v>0</v>
      </c>
      <c r="FSS3" s="7">
        <v>0</v>
      </c>
      <c r="FST3" s="7">
        <v>0</v>
      </c>
      <c r="FSU3" s="7">
        <v>0</v>
      </c>
      <c r="FSV3" s="7">
        <v>0</v>
      </c>
      <c r="FSW3" s="7">
        <v>0</v>
      </c>
      <c r="FSX3" s="7">
        <v>0</v>
      </c>
      <c r="FSY3" s="7">
        <v>0</v>
      </c>
      <c r="FSZ3" s="7">
        <v>0</v>
      </c>
      <c r="FTA3" s="7">
        <v>0</v>
      </c>
      <c r="FTB3" s="7">
        <v>0</v>
      </c>
      <c r="FTC3" s="7">
        <v>0</v>
      </c>
      <c r="FTD3" s="7">
        <v>0</v>
      </c>
      <c r="FTE3" s="7">
        <v>0</v>
      </c>
      <c r="FTF3" s="7">
        <v>0</v>
      </c>
      <c r="FTG3" s="7">
        <v>0</v>
      </c>
      <c r="FTH3" s="7">
        <v>0</v>
      </c>
      <c r="FTI3" s="7">
        <v>0</v>
      </c>
      <c r="FTJ3" s="7">
        <v>0</v>
      </c>
      <c r="FTK3" s="7">
        <v>0</v>
      </c>
      <c r="FTL3" s="7">
        <v>0</v>
      </c>
      <c r="FTM3" s="7">
        <v>0</v>
      </c>
      <c r="FTN3" s="7">
        <v>0</v>
      </c>
      <c r="FTO3" s="7">
        <v>0</v>
      </c>
      <c r="FTP3" s="7">
        <v>0</v>
      </c>
      <c r="FTQ3" s="7">
        <v>0</v>
      </c>
      <c r="FTR3" s="7">
        <v>0</v>
      </c>
      <c r="FTS3" s="7">
        <v>0</v>
      </c>
      <c r="FTT3" s="7">
        <v>0</v>
      </c>
      <c r="FTU3" s="7">
        <v>0</v>
      </c>
      <c r="FTV3" s="7">
        <v>0</v>
      </c>
      <c r="FTW3" s="7">
        <v>0</v>
      </c>
      <c r="FTX3" s="7">
        <v>0</v>
      </c>
      <c r="FTY3" s="7">
        <v>0</v>
      </c>
      <c r="FTZ3" s="7">
        <v>0</v>
      </c>
      <c r="FUA3" s="7">
        <v>0</v>
      </c>
      <c r="FUB3" s="7">
        <v>0</v>
      </c>
      <c r="FUC3" s="7">
        <v>0</v>
      </c>
      <c r="FUD3" s="7">
        <v>0</v>
      </c>
      <c r="FUE3" s="7">
        <v>0</v>
      </c>
      <c r="FUF3" s="7">
        <v>0</v>
      </c>
      <c r="FUG3" s="7">
        <v>0</v>
      </c>
      <c r="FUH3" s="7">
        <v>0</v>
      </c>
      <c r="FUI3" s="7">
        <v>0</v>
      </c>
      <c r="FUJ3" s="7">
        <v>0</v>
      </c>
      <c r="FUK3" s="7">
        <v>0</v>
      </c>
      <c r="FUL3" s="7">
        <v>0</v>
      </c>
      <c r="FUM3" s="7">
        <v>0</v>
      </c>
      <c r="FUN3" s="7">
        <v>0</v>
      </c>
      <c r="FUO3" s="7">
        <v>0</v>
      </c>
      <c r="FUP3" s="7">
        <v>0</v>
      </c>
      <c r="FUQ3" s="7">
        <v>0</v>
      </c>
      <c r="FUR3" s="7">
        <v>0</v>
      </c>
      <c r="FUS3" s="7">
        <v>0</v>
      </c>
      <c r="FUT3" s="7">
        <v>0</v>
      </c>
      <c r="FUU3" s="7">
        <v>0</v>
      </c>
      <c r="FUV3" s="7">
        <v>0</v>
      </c>
      <c r="FUW3" s="7">
        <v>0</v>
      </c>
      <c r="FUX3" s="7">
        <v>0</v>
      </c>
      <c r="FUY3" s="7">
        <v>0</v>
      </c>
      <c r="FUZ3" s="7">
        <v>0</v>
      </c>
      <c r="FVA3" s="7">
        <v>0</v>
      </c>
      <c r="FVB3" s="7">
        <v>0</v>
      </c>
      <c r="FVC3" s="7">
        <v>0</v>
      </c>
      <c r="FVD3" s="7">
        <v>0</v>
      </c>
      <c r="FVE3" s="7">
        <v>0</v>
      </c>
      <c r="FVF3" s="7">
        <v>0</v>
      </c>
      <c r="FVG3" s="7">
        <v>0</v>
      </c>
      <c r="FVH3" s="7">
        <v>0</v>
      </c>
      <c r="FVI3" s="7">
        <v>0</v>
      </c>
      <c r="FVJ3" s="7">
        <v>0</v>
      </c>
      <c r="FVK3" s="7">
        <v>0</v>
      </c>
      <c r="FVL3" s="7">
        <v>0</v>
      </c>
      <c r="FVM3" s="7">
        <v>0</v>
      </c>
      <c r="FVN3" s="7">
        <v>0</v>
      </c>
      <c r="FVO3" s="7">
        <v>0</v>
      </c>
      <c r="FVP3" s="7">
        <v>0</v>
      </c>
      <c r="FVQ3" s="7">
        <v>0</v>
      </c>
      <c r="FVR3" s="7">
        <v>0</v>
      </c>
      <c r="FVS3" s="7">
        <v>0</v>
      </c>
      <c r="FVT3" s="7">
        <v>0</v>
      </c>
      <c r="FVU3" s="7">
        <v>0</v>
      </c>
      <c r="FVV3" s="7">
        <v>0</v>
      </c>
      <c r="FVW3" s="7">
        <v>0</v>
      </c>
      <c r="FVX3" s="7">
        <v>0</v>
      </c>
      <c r="FVY3" s="7">
        <v>0</v>
      </c>
      <c r="FVZ3" s="7">
        <v>0</v>
      </c>
      <c r="FWA3" s="7">
        <v>0</v>
      </c>
      <c r="FWB3" s="7">
        <v>0</v>
      </c>
      <c r="FWC3" s="7">
        <v>0</v>
      </c>
      <c r="FWD3" s="7">
        <v>0</v>
      </c>
      <c r="FWE3" s="7">
        <v>0</v>
      </c>
      <c r="FWF3" s="7">
        <v>0</v>
      </c>
      <c r="FWG3" s="7">
        <v>0</v>
      </c>
      <c r="FWH3" s="7">
        <v>0</v>
      </c>
      <c r="FWI3" s="7">
        <v>0</v>
      </c>
      <c r="FWJ3" s="7">
        <v>0</v>
      </c>
      <c r="FWK3" s="7">
        <v>0</v>
      </c>
      <c r="FWL3" s="7">
        <v>0</v>
      </c>
      <c r="FWM3" s="7">
        <v>0</v>
      </c>
      <c r="FWN3" s="7">
        <v>0</v>
      </c>
      <c r="FWO3" s="7">
        <v>0</v>
      </c>
      <c r="FWP3" s="7">
        <v>0</v>
      </c>
      <c r="FWQ3" s="7">
        <v>0</v>
      </c>
      <c r="FWR3" s="7">
        <v>0</v>
      </c>
      <c r="FWS3" s="7">
        <v>0</v>
      </c>
      <c r="FWT3" s="7">
        <v>0</v>
      </c>
      <c r="FWU3" s="7">
        <v>0</v>
      </c>
      <c r="FWV3" s="7">
        <v>0</v>
      </c>
      <c r="FWW3" s="7">
        <v>0</v>
      </c>
      <c r="FWX3" s="7">
        <v>0</v>
      </c>
      <c r="FWY3" s="7">
        <v>0</v>
      </c>
      <c r="FWZ3" s="7">
        <v>0</v>
      </c>
      <c r="FXA3" s="7">
        <v>0</v>
      </c>
      <c r="FXB3" s="7">
        <v>0</v>
      </c>
      <c r="FXC3" s="7">
        <v>0</v>
      </c>
      <c r="FXD3" s="7">
        <v>0</v>
      </c>
      <c r="FXE3" s="7">
        <v>0</v>
      </c>
      <c r="FXF3" s="7">
        <v>0</v>
      </c>
      <c r="FXG3" s="7">
        <v>0</v>
      </c>
      <c r="FXH3" s="7">
        <v>0</v>
      </c>
      <c r="FXI3" s="7">
        <v>0</v>
      </c>
      <c r="FXJ3" s="7">
        <v>0</v>
      </c>
      <c r="FXK3" s="7">
        <v>0</v>
      </c>
      <c r="FXL3" s="7">
        <v>0</v>
      </c>
      <c r="FXM3" s="7">
        <v>0</v>
      </c>
      <c r="FXN3" s="7">
        <v>0</v>
      </c>
      <c r="FXO3" s="7">
        <v>0</v>
      </c>
      <c r="FXP3" s="7">
        <v>0</v>
      </c>
      <c r="FXQ3" s="7">
        <v>0</v>
      </c>
      <c r="FXR3" s="7">
        <v>0</v>
      </c>
      <c r="FXS3" s="7">
        <v>0</v>
      </c>
      <c r="FXT3" s="7">
        <v>0</v>
      </c>
      <c r="FXU3" s="7">
        <v>0</v>
      </c>
      <c r="FXV3" s="7">
        <v>0</v>
      </c>
      <c r="FXW3" s="7">
        <v>0</v>
      </c>
      <c r="FXX3" s="7">
        <v>0</v>
      </c>
      <c r="FXY3" s="7">
        <v>0</v>
      </c>
      <c r="FXZ3" s="7">
        <v>0</v>
      </c>
      <c r="FYA3" s="7">
        <v>0</v>
      </c>
      <c r="FYB3" s="7">
        <v>0</v>
      </c>
      <c r="FYC3" s="7">
        <v>0</v>
      </c>
      <c r="FYD3" s="7">
        <v>0</v>
      </c>
      <c r="FYE3" s="7">
        <v>0</v>
      </c>
      <c r="FYF3" s="7">
        <v>0</v>
      </c>
      <c r="FYG3" s="7">
        <v>0</v>
      </c>
      <c r="FYH3" s="7">
        <v>0</v>
      </c>
      <c r="FYI3" s="7">
        <v>0</v>
      </c>
      <c r="FYJ3" s="7">
        <v>0</v>
      </c>
      <c r="FYK3" s="7">
        <v>0</v>
      </c>
      <c r="FYL3" s="7">
        <v>0</v>
      </c>
      <c r="FYM3" s="7">
        <v>0</v>
      </c>
      <c r="FYN3" s="7">
        <v>0</v>
      </c>
      <c r="FYO3" s="7">
        <v>0</v>
      </c>
      <c r="FYP3" s="7">
        <v>0</v>
      </c>
      <c r="FYQ3" s="7">
        <v>0</v>
      </c>
      <c r="FYR3" s="7">
        <v>0</v>
      </c>
      <c r="FYS3" s="7">
        <v>0</v>
      </c>
      <c r="FYT3" s="7">
        <v>0</v>
      </c>
      <c r="FYU3" s="7">
        <v>0</v>
      </c>
      <c r="FYV3" s="7">
        <v>0</v>
      </c>
      <c r="FYW3" s="7">
        <v>0</v>
      </c>
      <c r="FYX3" s="7">
        <v>0</v>
      </c>
      <c r="FYY3" s="7">
        <v>0</v>
      </c>
      <c r="FYZ3" s="7">
        <v>0</v>
      </c>
      <c r="FZA3" s="7">
        <v>0</v>
      </c>
      <c r="FZB3" s="7">
        <v>0</v>
      </c>
      <c r="FZC3" s="7">
        <v>0</v>
      </c>
      <c r="FZD3" s="7">
        <v>0</v>
      </c>
      <c r="FZE3" s="7">
        <v>0</v>
      </c>
      <c r="FZF3" s="7">
        <v>0</v>
      </c>
      <c r="FZG3" s="7">
        <v>0</v>
      </c>
      <c r="FZH3" s="7">
        <v>0</v>
      </c>
      <c r="FZI3" s="7">
        <v>0</v>
      </c>
      <c r="FZJ3" s="7">
        <v>0</v>
      </c>
      <c r="FZK3" s="7">
        <v>0</v>
      </c>
      <c r="FZL3" s="7">
        <v>0</v>
      </c>
      <c r="FZM3" s="7">
        <v>0</v>
      </c>
      <c r="FZN3" s="7">
        <v>0</v>
      </c>
      <c r="FZO3" s="7">
        <v>0</v>
      </c>
      <c r="FZP3" s="7">
        <v>0</v>
      </c>
      <c r="FZQ3" s="7">
        <v>0</v>
      </c>
      <c r="FZR3" s="7">
        <v>0</v>
      </c>
      <c r="FZS3" s="7">
        <v>0</v>
      </c>
      <c r="FZT3" s="7">
        <v>0</v>
      </c>
      <c r="FZU3" s="7">
        <v>0</v>
      </c>
      <c r="FZV3" s="7">
        <v>0</v>
      </c>
      <c r="FZW3" s="7">
        <v>0</v>
      </c>
      <c r="FZX3" s="7">
        <v>0</v>
      </c>
      <c r="FZY3" s="7">
        <v>0</v>
      </c>
      <c r="FZZ3" s="7">
        <v>0</v>
      </c>
      <c r="GAA3" s="7">
        <v>0</v>
      </c>
      <c r="GAB3" s="7">
        <v>0</v>
      </c>
      <c r="GAC3" s="7">
        <v>0</v>
      </c>
      <c r="GAD3" s="7">
        <v>0</v>
      </c>
      <c r="GAE3" s="7">
        <v>0</v>
      </c>
      <c r="GAF3" s="7">
        <v>0</v>
      </c>
      <c r="GAG3" s="7">
        <v>0</v>
      </c>
      <c r="GAH3" s="7">
        <v>0</v>
      </c>
      <c r="GAI3" s="7">
        <v>0</v>
      </c>
      <c r="GAJ3" s="7">
        <v>0</v>
      </c>
      <c r="GAK3" s="7">
        <v>0</v>
      </c>
      <c r="GAL3" s="7">
        <v>0</v>
      </c>
      <c r="GAM3" s="7">
        <v>0</v>
      </c>
      <c r="GAN3" s="7">
        <v>0</v>
      </c>
      <c r="GAO3" s="7">
        <v>0</v>
      </c>
      <c r="GAP3" s="7">
        <v>0</v>
      </c>
      <c r="GAQ3" s="7">
        <v>0</v>
      </c>
      <c r="GAR3" s="7">
        <v>0</v>
      </c>
      <c r="GAS3" s="7">
        <v>0</v>
      </c>
      <c r="GAT3" s="7">
        <v>0</v>
      </c>
      <c r="GAU3" s="7">
        <v>0</v>
      </c>
      <c r="GAV3" s="7">
        <v>0</v>
      </c>
      <c r="GAW3" s="7">
        <v>0</v>
      </c>
      <c r="GAX3" s="7">
        <v>0</v>
      </c>
      <c r="GAY3" s="7">
        <v>0</v>
      </c>
      <c r="GAZ3" s="7">
        <v>0</v>
      </c>
      <c r="GBA3" s="7">
        <v>0</v>
      </c>
      <c r="GBB3" s="7">
        <v>0</v>
      </c>
      <c r="GBC3" s="7">
        <v>0</v>
      </c>
      <c r="GBD3" s="7">
        <v>0</v>
      </c>
      <c r="GBE3" s="7">
        <v>0</v>
      </c>
      <c r="GBF3" s="7">
        <v>0</v>
      </c>
      <c r="GBG3" s="7">
        <v>0</v>
      </c>
      <c r="GBH3" s="7">
        <v>0</v>
      </c>
      <c r="GBI3" s="7">
        <v>0</v>
      </c>
      <c r="GBJ3" s="7">
        <v>0</v>
      </c>
      <c r="GBK3" s="7">
        <v>0</v>
      </c>
      <c r="GBL3" s="7">
        <v>0</v>
      </c>
      <c r="GBM3" s="7">
        <v>0</v>
      </c>
      <c r="GBN3" s="7">
        <v>0</v>
      </c>
      <c r="GBO3" s="7">
        <v>0</v>
      </c>
      <c r="GBP3" s="7">
        <v>0</v>
      </c>
      <c r="GBQ3" s="7">
        <v>0</v>
      </c>
      <c r="GBR3" s="7">
        <v>0</v>
      </c>
      <c r="GBS3" s="7">
        <v>0</v>
      </c>
      <c r="GBT3" s="7">
        <v>0</v>
      </c>
      <c r="GBU3" s="7">
        <v>0</v>
      </c>
      <c r="GBV3" s="7">
        <v>0</v>
      </c>
      <c r="GBW3" s="7">
        <v>0</v>
      </c>
      <c r="GBX3" s="7">
        <v>0</v>
      </c>
      <c r="GBY3" s="7">
        <v>0</v>
      </c>
      <c r="GBZ3" s="7">
        <v>0</v>
      </c>
      <c r="GCA3" s="7">
        <v>0</v>
      </c>
      <c r="GCB3" s="7">
        <v>0</v>
      </c>
      <c r="GCC3" s="7">
        <v>0</v>
      </c>
      <c r="GCD3" s="7">
        <v>0</v>
      </c>
      <c r="GCE3" s="7">
        <v>0</v>
      </c>
      <c r="GCF3" s="7">
        <v>0</v>
      </c>
      <c r="GCG3" s="7">
        <v>0</v>
      </c>
      <c r="GCH3" s="7">
        <v>0</v>
      </c>
      <c r="GCI3" s="7">
        <v>0</v>
      </c>
      <c r="GCJ3" s="7">
        <v>0</v>
      </c>
      <c r="GCK3" s="7">
        <v>0</v>
      </c>
      <c r="GCL3" s="7">
        <v>0</v>
      </c>
      <c r="GCM3" s="7">
        <v>0</v>
      </c>
      <c r="GCN3" s="7">
        <v>0</v>
      </c>
      <c r="GCO3" s="7">
        <v>0</v>
      </c>
      <c r="GCP3" s="7">
        <v>0</v>
      </c>
      <c r="GCQ3" s="7">
        <v>0</v>
      </c>
      <c r="GCR3" s="7">
        <v>0</v>
      </c>
      <c r="GCS3" s="7">
        <v>0</v>
      </c>
      <c r="GCT3" s="7">
        <v>0</v>
      </c>
      <c r="GCU3" s="7">
        <v>0</v>
      </c>
      <c r="GCV3" s="7">
        <v>0</v>
      </c>
      <c r="GCW3" s="7">
        <v>0</v>
      </c>
      <c r="GCX3" s="7">
        <v>0</v>
      </c>
      <c r="GCY3" s="7">
        <v>0</v>
      </c>
      <c r="GCZ3" s="7">
        <v>0</v>
      </c>
      <c r="GDA3" s="7">
        <v>0</v>
      </c>
      <c r="GDB3" s="7">
        <v>0</v>
      </c>
      <c r="GDC3" s="7">
        <v>0</v>
      </c>
      <c r="GDD3" s="7">
        <v>0</v>
      </c>
      <c r="GDE3" s="7">
        <v>0</v>
      </c>
      <c r="GDF3" s="7">
        <v>0</v>
      </c>
      <c r="GDG3" s="7">
        <v>0</v>
      </c>
      <c r="GDH3" s="7">
        <v>0</v>
      </c>
      <c r="GDI3" s="7">
        <v>0</v>
      </c>
      <c r="GDJ3" s="7">
        <v>0</v>
      </c>
      <c r="GDK3" s="7">
        <v>0</v>
      </c>
      <c r="GDL3" s="7">
        <v>0</v>
      </c>
      <c r="GDM3" s="7">
        <v>0</v>
      </c>
      <c r="GDN3" s="7">
        <v>0</v>
      </c>
      <c r="GDO3" s="7">
        <v>0</v>
      </c>
      <c r="GDP3" s="7">
        <v>0</v>
      </c>
      <c r="GDQ3" s="7">
        <v>0</v>
      </c>
      <c r="GDR3" s="7">
        <v>0</v>
      </c>
      <c r="GDS3" s="7">
        <v>0</v>
      </c>
      <c r="GDT3" s="7">
        <v>0</v>
      </c>
      <c r="GDU3" s="7">
        <v>0</v>
      </c>
      <c r="GDV3" s="7">
        <v>0</v>
      </c>
      <c r="GDW3" s="7">
        <v>0</v>
      </c>
      <c r="GDX3" s="7">
        <v>0</v>
      </c>
      <c r="GDY3" s="7">
        <v>0</v>
      </c>
      <c r="GDZ3" s="7">
        <v>0</v>
      </c>
      <c r="GEA3" s="7">
        <v>0</v>
      </c>
      <c r="GEB3" s="7">
        <v>0</v>
      </c>
      <c r="GEC3" s="7">
        <v>0</v>
      </c>
      <c r="GED3" s="7">
        <v>0</v>
      </c>
      <c r="GEE3" s="7">
        <v>0</v>
      </c>
      <c r="GEF3" s="7">
        <v>0</v>
      </c>
      <c r="GEG3" s="7">
        <v>0</v>
      </c>
      <c r="GEH3" s="7">
        <v>0</v>
      </c>
      <c r="GEI3" s="7">
        <v>0</v>
      </c>
      <c r="GEJ3" s="7">
        <v>0</v>
      </c>
      <c r="GEK3" s="7">
        <v>0</v>
      </c>
      <c r="GEL3" s="7">
        <v>0</v>
      </c>
      <c r="GEM3" s="7">
        <v>0</v>
      </c>
      <c r="GEN3" s="7">
        <v>0</v>
      </c>
      <c r="GEO3" s="7">
        <v>0</v>
      </c>
      <c r="GEP3" s="7">
        <v>0</v>
      </c>
      <c r="GEQ3" s="7">
        <v>0</v>
      </c>
      <c r="GER3" s="7">
        <v>0</v>
      </c>
      <c r="GES3" s="7">
        <v>0</v>
      </c>
      <c r="GET3" s="7">
        <v>0</v>
      </c>
      <c r="GEU3" s="7">
        <v>0</v>
      </c>
      <c r="GEV3" s="7">
        <v>0</v>
      </c>
      <c r="GEW3" s="7">
        <v>0</v>
      </c>
      <c r="GEX3" s="7">
        <v>0</v>
      </c>
      <c r="GEY3" s="7">
        <v>0</v>
      </c>
      <c r="GEZ3" s="7">
        <v>0</v>
      </c>
      <c r="GFA3" s="7">
        <v>0</v>
      </c>
      <c r="GFB3" s="7">
        <v>0</v>
      </c>
      <c r="GFC3" s="7">
        <v>0</v>
      </c>
      <c r="GFD3" s="7">
        <v>0</v>
      </c>
      <c r="GFE3" s="7">
        <v>0</v>
      </c>
      <c r="GFF3" s="7">
        <v>0</v>
      </c>
      <c r="GFG3" s="7">
        <v>0</v>
      </c>
      <c r="GFH3" s="7">
        <v>0</v>
      </c>
      <c r="GFI3" s="7">
        <v>0</v>
      </c>
      <c r="GFJ3" s="7">
        <v>0</v>
      </c>
      <c r="GFK3" s="7">
        <v>0</v>
      </c>
      <c r="GFL3" s="7">
        <v>0</v>
      </c>
      <c r="GFM3" s="7">
        <v>0</v>
      </c>
      <c r="GFN3" s="7">
        <v>0</v>
      </c>
      <c r="GFO3" s="7">
        <v>0</v>
      </c>
      <c r="GFP3" s="7">
        <v>0</v>
      </c>
      <c r="GFQ3" s="7">
        <v>0</v>
      </c>
      <c r="GFR3" s="7">
        <v>0</v>
      </c>
      <c r="GFS3" s="7">
        <v>0</v>
      </c>
      <c r="GFT3" s="7">
        <v>0</v>
      </c>
      <c r="GFU3" s="7">
        <v>0</v>
      </c>
      <c r="GFV3" s="7">
        <v>0</v>
      </c>
      <c r="GFW3" s="7">
        <v>0</v>
      </c>
      <c r="GFX3" s="7">
        <v>0</v>
      </c>
      <c r="GFY3" s="7">
        <v>0</v>
      </c>
      <c r="GFZ3" s="7">
        <v>0</v>
      </c>
      <c r="GGA3" s="7">
        <v>0</v>
      </c>
      <c r="GGB3" s="7">
        <v>0</v>
      </c>
      <c r="GGC3" s="7">
        <v>0</v>
      </c>
      <c r="GGD3" s="7">
        <v>0</v>
      </c>
      <c r="GGE3" s="7">
        <v>0</v>
      </c>
      <c r="GGF3" s="7">
        <v>0</v>
      </c>
      <c r="GGG3" s="7">
        <v>0</v>
      </c>
      <c r="GGH3" s="7">
        <v>0</v>
      </c>
      <c r="GGI3" s="7">
        <v>0</v>
      </c>
      <c r="GGJ3" s="7">
        <v>0</v>
      </c>
      <c r="GGK3" s="7">
        <v>0</v>
      </c>
      <c r="GGL3" s="7">
        <v>0</v>
      </c>
      <c r="GGM3" s="7">
        <v>0</v>
      </c>
      <c r="GGN3" s="7">
        <v>0</v>
      </c>
      <c r="GGO3" s="7">
        <v>0</v>
      </c>
      <c r="GGP3" s="7">
        <v>0</v>
      </c>
      <c r="GGQ3" s="7">
        <v>0</v>
      </c>
      <c r="GGR3" s="7">
        <v>0</v>
      </c>
      <c r="GGS3" s="7">
        <v>0</v>
      </c>
      <c r="GGT3" s="7">
        <v>0</v>
      </c>
      <c r="GGU3" s="7">
        <v>0</v>
      </c>
      <c r="GGV3" s="7">
        <v>0</v>
      </c>
      <c r="GGW3" s="7">
        <v>0</v>
      </c>
      <c r="GGX3" s="7">
        <v>0</v>
      </c>
      <c r="GGY3" s="7">
        <v>0</v>
      </c>
      <c r="GGZ3" s="7">
        <v>0</v>
      </c>
      <c r="GHA3" s="7">
        <v>0</v>
      </c>
      <c r="GHB3" s="7">
        <v>0</v>
      </c>
      <c r="GHC3" s="7">
        <v>0</v>
      </c>
      <c r="GHD3" s="7">
        <v>0</v>
      </c>
      <c r="GHE3" s="7">
        <v>0</v>
      </c>
      <c r="GHF3" s="7">
        <v>0</v>
      </c>
      <c r="GHG3" s="7">
        <v>0</v>
      </c>
      <c r="GHH3" s="7">
        <v>0</v>
      </c>
      <c r="GHI3" s="7">
        <v>0</v>
      </c>
      <c r="GHJ3" s="7">
        <v>0</v>
      </c>
      <c r="GHK3" s="7">
        <v>0</v>
      </c>
      <c r="GHL3" s="7">
        <v>0</v>
      </c>
      <c r="GHM3" s="7">
        <v>0</v>
      </c>
      <c r="GHN3" s="7">
        <v>0</v>
      </c>
      <c r="GHO3" s="7">
        <v>0</v>
      </c>
      <c r="GHP3" s="7">
        <v>0</v>
      </c>
      <c r="GHQ3" s="7">
        <v>0</v>
      </c>
      <c r="GHR3" s="7">
        <v>0</v>
      </c>
      <c r="GHS3" s="7">
        <v>0</v>
      </c>
      <c r="GHT3" s="7">
        <v>0</v>
      </c>
      <c r="GHU3" s="7">
        <v>0</v>
      </c>
      <c r="GHV3" s="7">
        <v>0</v>
      </c>
      <c r="GHW3" s="7">
        <v>0</v>
      </c>
      <c r="GHX3" s="7">
        <v>0</v>
      </c>
      <c r="GHY3" s="7">
        <v>0</v>
      </c>
      <c r="GHZ3" s="7">
        <v>0</v>
      </c>
      <c r="GIA3" s="7">
        <v>0</v>
      </c>
      <c r="GIB3" s="7">
        <v>0</v>
      </c>
      <c r="GIC3" s="7">
        <v>0</v>
      </c>
      <c r="GID3" s="7">
        <v>0</v>
      </c>
      <c r="GIE3" s="7">
        <v>0</v>
      </c>
      <c r="GIF3" s="7">
        <v>0</v>
      </c>
      <c r="GIG3" s="7">
        <v>0</v>
      </c>
      <c r="GIH3" s="7">
        <v>0</v>
      </c>
      <c r="GII3" s="7">
        <v>0</v>
      </c>
      <c r="GIJ3" s="7">
        <v>0</v>
      </c>
      <c r="GIK3" s="7">
        <v>0</v>
      </c>
      <c r="GIL3" s="7">
        <v>0</v>
      </c>
      <c r="GIM3" s="7">
        <v>0</v>
      </c>
      <c r="GIN3" s="7">
        <v>0</v>
      </c>
      <c r="GIO3" s="7">
        <v>0</v>
      </c>
      <c r="GIP3" s="7">
        <v>0</v>
      </c>
      <c r="GIQ3" s="7">
        <v>0</v>
      </c>
      <c r="GIR3" s="7">
        <v>0</v>
      </c>
      <c r="GIS3" s="7">
        <v>0</v>
      </c>
      <c r="GIT3" s="7">
        <v>0</v>
      </c>
      <c r="GIU3" s="7">
        <v>0</v>
      </c>
      <c r="GIV3" s="7">
        <v>0</v>
      </c>
      <c r="GIW3" s="7">
        <v>0</v>
      </c>
      <c r="GIX3" s="7">
        <v>0</v>
      </c>
      <c r="GIY3" s="7">
        <v>0</v>
      </c>
      <c r="GIZ3" s="7">
        <v>0</v>
      </c>
      <c r="GJA3" s="7">
        <v>0</v>
      </c>
      <c r="GJB3" s="7">
        <v>0</v>
      </c>
      <c r="GJC3" s="7">
        <v>0</v>
      </c>
      <c r="GJD3" s="7">
        <v>0</v>
      </c>
      <c r="GJE3" s="7">
        <v>0</v>
      </c>
      <c r="GJF3" s="7">
        <v>0</v>
      </c>
      <c r="GJG3" s="7">
        <v>0</v>
      </c>
      <c r="GJH3" s="7">
        <v>0</v>
      </c>
      <c r="GJI3" s="7">
        <v>0</v>
      </c>
      <c r="GJJ3" s="7">
        <v>0</v>
      </c>
      <c r="GJK3" s="7">
        <v>0</v>
      </c>
      <c r="GJL3" s="7">
        <v>0</v>
      </c>
      <c r="GJM3" s="7">
        <v>0</v>
      </c>
      <c r="GJN3" s="7">
        <v>0</v>
      </c>
      <c r="GJO3" s="7">
        <v>0</v>
      </c>
      <c r="GJP3" s="7">
        <v>0</v>
      </c>
      <c r="GJQ3" s="7">
        <v>0</v>
      </c>
      <c r="GJR3" s="7">
        <v>0</v>
      </c>
      <c r="GJS3" s="7">
        <v>0</v>
      </c>
      <c r="GJT3" s="7">
        <v>0</v>
      </c>
      <c r="GJU3" s="7">
        <v>0</v>
      </c>
      <c r="GJV3" s="7">
        <v>0</v>
      </c>
      <c r="GJW3" s="7">
        <v>0</v>
      </c>
      <c r="GJX3" s="7">
        <v>0</v>
      </c>
      <c r="GJY3" s="7">
        <v>0</v>
      </c>
      <c r="GJZ3" s="7">
        <v>0</v>
      </c>
      <c r="GKA3" s="7">
        <v>0</v>
      </c>
      <c r="GKB3" s="7">
        <v>0</v>
      </c>
      <c r="GKC3" s="7">
        <v>0</v>
      </c>
      <c r="GKD3" s="7">
        <v>0</v>
      </c>
      <c r="GKE3" s="7">
        <v>0</v>
      </c>
      <c r="GKF3" s="7">
        <v>0</v>
      </c>
      <c r="GKG3" s="7">
        <v>0</v>
      </c>
      <c r="GKH3" s="7">
        <v>0</v>
      </c>
      <c r="GKI3" s="7">
        <v>0</v>
      </c>
      <c r="GKJ3" s="7">
        <v>0</v>
      </c>
      <c r="GKK3" s="7">
        <v>0</v>
      </c>
      <c r="GKL3" s="7">
        <v>0</v>
      </c>
      <c r="GKM3" s="7">
        <v>0</v>
      </c>
      <c r="GKN3" s="7">
        <v>0</v>
      </c>
      <c r="GKO3" s="7">
        <v>0</v>
      </c>
      <c r="GKP3" s="7">
        <v>0</v>
      </c>
      <c r="GKQ3" s="7">
        <v>0</v>
      </c>
      <c r="GKR3" s="7">
        <v>0</v>
      </c>
      <c r="GKS3" s="7">
        <v>0</v>
      </c>
      <c r="GKT3" s="7">
        <v>0</v>
      </c>
      <c r="GKU3" s="7">
        <v>0</v>
      </c>
      <c r="GKV3" s="7">
        <v>0</v>
      </c>
      <c r="GKW3" s="7">
        <v>0</v>
      </c>
      <c r="GKX3" s="7">
        <v>0</v>
      </c>
      <c r="GKY3" s="7">
        <v>0</v>
      </c>
      <c r="GKZ3" s="7">
        <v>0</v>
      </c>
      <c r="GLA3" s="7">
        <v>0</v>
      </c>
      <c r="GLB3" s="7">
        <v>0</v>
      </c>
      <c r="GLC3" s="7">
        <v>0</v>
      </c>
      <c r="GLD3" s="7">
        <v>0</v>
      </c>
      <c r="GLE3" s="7">
        <v>0</v>
      </c>
      <c r="GLF3" s="7">
        <v>0</v>
      </c>
      <c r="GLG3" s="7">
        <v>0</v>
      </c>
      <c r="GLH3" s="7">
        <v>0</v>
      </c>
      <c r="GLI3" s="7">
        <v>0</v>
      </c>
      <c r="GLJ3" s="7">
        <v>0</v>
      </c>
      <c r="GLK3" s="7">
        <v>0</v>
      </c>
      <c r="GLL3" s="7">
        <v>0</v>
      </c>
      <c r="GLM3" s="7">
        <v>0</v>
      </c>
      <c r="GLN3" s="7">
        <v>0</v>
      </c>
      <c r="GLO3" s="7">
        <v>0</v>
      </c>
      <c r="GLP3" s="7">
        <v>0</v>
      </c>
      <c r="GLQ3" s="7">
        <v>0</v>
      </c>
      <c r="GLR3" s="7">
        <v>0</v>
      </c>
      <c r="GLS3" s="7">
        <v>0</v>
      </c>
      <c r="GLT3" s="7">
        <v>0</v>
      </c>
      <c r="GLU3" s="7">
        <v>0</v>
      </c>
      <c r="GLV3" s="7">
        <v>0</v>
      </c>
      <c r="GLW3" s="7">
        <v>0</v>
      </c>
      <c r="GLX3" s="7">
        <v>0</v>
      </c>
      <c r="GLY3" s="7">
        <v>0</v>
      </c>
      <c r="GLZ3" s="7">
        <v>0</v>
      </c>
      <c r="GMA3" s="7">
        <v>0</v>
      </c>
      <c r="GMB3" s="7">
        <v>0</v>
      </c>
      <c r="GMC3" s="7">
        <v>0</v>
      </c>
      <c r="GMD3" s="7">
        <v>0</v>
      </c>
      <c r="GME3" s="7">
        <v>0</v>
      </c>
      <c r="GMF3" s="7">
        <v>0</v>
      </c>
      <c r="GMG3" s="7">
        <v>0</v>
      </c>
      <c r="GMH3" s="7">
        <v>0</v>
      </c>
      <c r="GMI3" s="7">
        <v>0</v>
      </c>
      <c r="GMJ3" s="7">
        <v>0</v>
      </c>
      <c r="GMK3" s="7">
        <v>0</v>
      </c>
      <c r="GML3" s="7">
        <v>0</v>
      </c>
      <c r="GMM3" s="7">
        <v>0</v>
      </c>
      <c r="GMN3" s="7">
        <v>0</v>
      </c>
      <c r="GMO3" s="7">
        <v>0</v>
      </c>
      <c r="GMP3" s="7">
        <v>0</v>
      </c>
      <c r="GMQ3" s="7">
        <v>0</v>
      </c>
      <c r="GMR3" s="7">
        <v>0</v>
      </c>
      <c r="GMS3" s="7">
        <v>0</v>
      </c>
      <c r="GMT3" s="7">
        <v>0</v>
      </c>
      <c r="GMU3" s="7">
        <v>0</v>
      </c>
      <c r="GMV3" s="7">
        <v>0</v>
      </c>
      <c r="GMW3" s="7">
        <v>0</v>
      </c>
      <c r="GMX3" s="7">
        <v>0</v>
      </c>
      <c r="GMY3" s="7">
        <v>0</v>
      </c>
      <c r="GMZ3" s="7">
        <v>0</v>
      </c>
      <c r="GNA3" s="7">
        <v>0</v>
      </c>
      <c r="GNB3" s="7">
        <v>0</v>
      </c>
      <c r="GNC3" s="7">
        <v>0</v>
      </c>
      <c r="GND3" s="7">
        <v>0</v>
      </c>
      <c r="GNE3" s="7">
        <v>0</v>
      </c>
      <c r="GNF3" s="7">
        <v>0</v>
      </c>
      <c r="GNG3" s="7">
        <v>0</v>
      </c>
      <c r="GNH3" s="7">
        <v>0</v>
      </c>
      <c r="GNI3" s="7">
        <v>0</v>
      </c>
      <c r="GNJ3" s="7">
        <v>0</v>
      </c>
      <c r="GNK3" s="7">
        <v>0</v>
      </c>
      <c r="GNL3" s="7">
        <v>0</v>
      </c>
      <c r="GNM3" s="7">
        <v>0</v>
      </c>
      <c r="GNN3" s="7">
        <v>0</v>
      </c>
      <c r="GNO3" s="7">
        <v>0</v>
      </c>
      <c r="GNP3" s="7">
        <v>0</v>
      </c>
      <c r="GNQ3" s="7">
        <v>0</v>
      </c>
      <c r="GNR3" s="7">
        <v>0</v>
      </c>
      <c r="GNS3" s="7">
        <v>0</v>
      </c>
      <c r="GNT3" s="7">
        <v>0</v>
      </c>
      <c r="GNU3" s="7">
        <v>0</v>
      </c>
      <c r="GNV3" s="7">
        <v>0</v>
      </c>
      <c r="GNW3" s="7">
        <v>0</v>
      </c>
      <c r="GNX3" s="7">
        <v>0</v>
      </c>
      <c r="GNY3" s="7">
        <v>0</v>
      </c>
      <c r="GNZ3" s="7">
        <v>0</v>
      </c>
      <c r="GOA3" s="7">
        <v>0</v>
      </c>
      <c r="GOB3" s="7">
        <v>0</v>
      </c>
      <c r="GOC3" s="7">
        <v>0</v>
      </c>
      <c r="GOD3" s="7">
        <v>0</v>
      </c>
      <c r="GOE3" s="7">
        <v>0</v>
      </c>
      <c r="GOF3" s="7">
        <v>0</v>
      </c>
      <c r="GOG3" s="7">
        <v>0</v>
      </c>
      <c r="GOH3" s="7">
        <v>0</v>
      </c>
      <c r="GOI3" s="7">
        <v>0</v>
      </c>
      <c r="GOJ3" s="7">
        <v>0</v>
      </c>
      <c r="GOK3" s="7">
        <v>0</v>
      </c>
      <c r="GOL3" s="7">
        <v>0</v>
      </c>
      <c r="GOM3" s="7">
        <v>0</v>
      </c>
      <c r="GON3" s="7">
        <v>0</v>
      </c>
      <c r="GOO3" s="7">
        <v>0</v>
      </c>
      <c r="GOP3" s="7">
        <v>0</v>
      </c>
      <c r="GOQ3" s="7">
        <v>0</v>
      </c>
      <c r="GOR3" s="7">
        <v>0</v>
      </c>
      <c r="GOS3" s="7">
        <v>0</v>
      </c>
      <c r="GOT3" s="7">
        <v>0</v>
      </c>
      <c r="GOU3" s="7">
        <v>0</v>
      </c>
      <c r="GOV3" s="7">
        <v>0</v>
      </c>
      <c r="GOW3" s="7">
        <v>0</v>
      </c>
      <c r="GOX3" s="7">
        <v>0</v>
      </c>
      <c r="GOY3" s="7">
        <v>0</v>
      </c>
      <c r="GOZ3" s="7">
        <v>0</v>
      </c>
      <c r="GPA3" s="7">
        <v>0</v>
      </c>
      <c r="GPB3" s="7">
        <v>0</v>
      </c>
      <c r="GPC3" s="7">
        <v>0</v>
      </c>
      <c r="GPD3" s="7">
        <v>0</v>
      </c>
      <c r="GPE3" s="7">
        <v>0</v>
      </c>
      <c r="GPF3" s="7">
        <v>0</v>
      </c>
      <c r="GPG3" s="7">
        <v>0</v>
      </c>
      <c r="GPH3" s="7">
        <v>0</v>
      </c>
      <c r="GPI3" s="7">
        <v>0</v>
      </c>
      <c r="GPJ3" s="7">
        <v>0</v>
      </c>
      <c r="GPK3" s="7">
        <v>0</v>
      </c>
      <c r="GPL3" s="7">
        <v>0</v>
      </c>
      <c r="GPM3" s="7">
        <v>0</v>
      </c>
      <c r="GPN3" s="7">
        <v>0</v>
      </c>
      <c r="GPO3" s="7">
        <v>0</v>
      </c>
      <c r="GPP3" s="7">
        <v>0</v>
      </c>
      <c r="GPQ3" s="7">
        <v>0</v>
      </c>
      <c r="GPR3" s="7">
        <v>0</v>
      </c>
      <c r="GPS3" s="7">
        <v>0</v>
      </c>
      <c r="GPT3" s="7">
        <v>0</v>
      </c>
      <c r="GPU3" s="7">
        <v>0</v>
      </c>
      <c r="GPV3" s="7">
        <v>0</v>
      </c>
      <c r="GPW3" s="7">
        <v>0</v>
      </c>
      <c r="GPX3" s="7">
        <v>0</v>
      </c>
      <c r="GPY3" s="7">
        <v>0</v>
      </c>
      <c r="GPZ3" s="7">
        <v>0</v>
      </c>
      <c r="GQA3" s="7">
        <v>0</v>
      </c>
      <c r="GQB3" s="7">
        <v>0</v>
      </c>
      <c r="GQC3" s="7">
        <v>0</v>
      </c>
      <c r="GQD3" s="7">
        <v>0</v>
      </c>
      <c r="GQE3" s="7">
        <v>0</v>
      </c>
      <c r="GQF3" s="7">
        <v>0</v>
      </c>
      <c r="GQG3" s="7">
        <v>0</v>
      </c>
      <c r="GQH3" s="7">
        <v>0</v>
      </c>
      <c r="GQI3" s="7">
        <v>0</v>
      </c>
      <c r="GQJ3" s="7">
        <v>0</v>
      </c>
      <c r="GQK3" s="7">
        <v>0</v>
      </c>
      <c r="GQL3" s="7">
        <v>0</v>
      </c>
      <c r="GQM3" s="7">
        <v>0</v>
      </c>
      <c r="GQN3" s="7">
        <v>0</v>
      </c>
      <c r="GQO3" s="7">
        <v>0</v>
      </c>
      <c r="GQP3" s="7">
        <v>0</v>
      </c>
      <c r="GQQ3" s="7">
        <v>0</v>
      </c>
      <c r="GQR3" s="7">
        <v>0</v>
      </c>
      <c r="GQS3" s="7">
        <v>0</v>
      </c>
      <c r="GQT3" s="7">
        <v>0</v>
      </c>
      <c r="GQU3" s="7">
        <v>0</v>
      </c>
      <c r="GQV3" s="7">
        <v>0</v>
      </c>
      <c r="GQW3" s="7">
        <v>0</v>
      </c>
      <c r="GQX3" s="7">
        <v>0</v>
      </c>
      <c r="GQY3" s="7">
        <v>0</v>
      </c>
      <c r="GQZ3" s="7">
        <v>0</v>
      </c>
      <c r="GRA3" s="7">
        <v>0</v>
      </c>
      <c r="GRB3" s="7">
        <v>0</v>
      </c>
      <c r="GRC3" s="7">
        <v>0</v>
      </c>
      <c r="GRD3" s="7">
        <v>0</v>
      </c>
      <c r="GRE3" s="7">
        <v>0</v>
      </c>
      <c r="GRF3" s="7">
        <v>0</v>
      </c>
      <c r="GRG3" s="7">
        <v>0</v>
      </c>
      <c r="GRH3" s="7">
        <v>0</v>
      </c>
      <c r="GRI3" s="7">
        <v>0</v>
      </c>
      <c r="GRJ3" s="7">
        <v>0</v>
      </c>
      <c r="GRK3" s="7">
        <v>0</v>
      </c>
      <c r="GRL3" s="7">
        <v>0</v>
      </c>
      <c r="GRM3" s="7">
        <v>0</v>
      </c>
      <c r="GRN3" s="7">
        <v>0</v>
      </c>
      <c r="GRO3" s="7">
        <v>0</v>
      </c>
      <c r="GRP3" s="7">
        <v>0</v>
      </c>
      <c r="GRQ3" s="7">
        <v>0</v>
      </c>
      <c r="GRR3" s="7">
        <v>0</v>
      </c>
      <c r="GRS3" s="7">
        <v>0</v>
      </c>
      <c r="GRT3" s="7">
        <v>0</v>
      </c>
      <c r="GRU3" s="7">
        <v>0</v>
      </c>
      <c r="GRV3" s="7">
        <v>0</v>
      </c>
      <c r="GRW3" s="7">
        <v>0</v>
      </c>
      <c r="GRX3" s="7">
        <v>0</v>
      </c>
      <c r="GRY3" s="7">
        <v>0</v>
      </c>
      <c r="GRZ3" s="7">
        <v>0</v>
      </c>
      <c r="GSA3" s="7">
        <v>0</v>
      </c>
      <c r="GSB3" s="7">
        <v>0</v>
      </c>
      <c r="GSC3" s="7">
        <v>0</v>
      </c>
      <c r="GSD3" s="7">
        <v>0</v>
      </c>
      <c r="GSE3" s="7">
        <v>0</v>
      </c>
      <c r="GSF3" s="7">
        <v>0</v>
      </c>
      <c r="GSG3" s="7">
        <v>0</v>
      </c>
      <c r="GSH3" s="7">
        <v>0</v>
      </c>
      <c r="GSI3" s="7">
        <v>0</v>
      </c>
      <c r="GSJ3" s="7">
        <v>0</v>
      </c>
      <c r="GSK3" s="7">
        <v>0</v>
      </c>
      <c r="GSL3" s="7">
        <v>0</v>
      </c>
      <c r="GSM3" s="7">
        <v>0</v>
      </c>
      <c r="GSN3" s="7">
        <v>0</v>
      </c>
      <c r="GSO3" s="7">
        <v>0</v>
      </c>
      <c r="GSP3" s="7">
        <v>0</v>
      </c>
      <c r="GSQ3" s="7">
        <v>0</v>
      </c>
      <c r="GSR3" s="7">
        <v>0</v>
      </c>
      <c r="GSS3" s="7">
        <v>0</v>
      </c>
      <c r="GST3" s="7">
        <v>0</v>
      </c>
      <c r="GSU3" s="7">
        <v>0</v>
      </c>
      <c r="GSV3" s="7">
        <v>0</v>
      </c>
      <c r="GSW3" s="7">
        <v>0</v>
      </c>
      <c r="GSX3" s="7">
        <v>0</v>
      </c>
      <c r="GSY3" s="7">
        <v>0</v>
      </c>
      <c r="GSZ3" s="7">
        <v>0</v>
      </c>
      <c r="GTA3" s="7">
        <v>0</v>
      </c>
      <c r="GTB3" s="7">
        <v>0</v>
      </c>
      <c r="GTC3" s="7">
        <v>0</v>
      </c>
      <c r="GTD3" s="7">
        <v>0</v>
      </c>
      <c r="GTE3" s="7">
        <v>0</v>
      </c>
      <c r="GTF3" s="7">
        <v>0</v>
      </c>
      <c r="GTG3" s="7">
        <v>0</v>
      </c>
      <c r="GTH3" s="7">
        <v>0</v>
      </c>
      <c r="GTI3" s="7">
        <v>0</v>
      </c>
      <c r="GTJ3" s="7">
        <v>0</v>
      </c>
      <c r="GTK3" s="7">
        <v>0</v>
      </c>
      <c r="GTL3" s="7">
        <v>0</v>
      </c>
      <c r="GTM3" s="7">
        <v>0</v>
      </c>
      <c r="GTN3" s="7">
        <v>0</v>
      </c>
      <c r="GTO3" s="7">
        <v>0</v>
      </c>
      <c r="GTP3" s="7">
        <v>0</v>
      </c>
      <c r="GTQ3" s="7">
        <v>0</v>
      </c>
      <c r="GTR3" s="7">
        <v>0</v>
      </c>
      <c r="GTS3" s="7">
        <v>0</v>
      </c>
      <c r="GTT3" s="7">
        <v>0</v>
      </c>
      <c r="GTU3" s="7">
        <v>0</v>
      </c>
      <c r="GTV3" s="7">
        <v>0</v>
      </c>
      <c r="GTW3" s="7">
        <v>0</v>
      </c>
      <c r="GTX3" s="7">
        <v>0</v>
      </c>
      <c r="GTY3" s="7">
        <v>0</v>
      </c>
      <c r="GTZ3" s="7">
        <v>0</v>
      </c>
      <c r="GUA3" s="7">
        <v>0</v>
      </c>
      <c r="GUB3" s="7">
        <v>0</v>
      </c>
      <c r="GUC3" s="7">
        <v>0</v>
      </c>
      <c r="GUD3" s="7">
        <v>0</v>
      </c>
      <c r="GUE3" s="7">
        <v>0</v>
      </c>
      <c r="GUF3" s="7">
        <v>0</v>
      </c>
      <c r="GUG3" s="7">
        <v>0</v>
      </c>
      <c r="GUH3" s="7">
        <v>0</v>
      </c>
      <c r="GUI3" s="7">
        <v>0</v>
      </c>
      <c r="GUJ3" s="7">
        <v>0</v>
      </c>
      <c r="GUK3" s="7">
        <v>0</v>
      </c>
      <c r="GUL3" s="7">
        <v>0</v>
      </c>
      <c r="GUM3" s="7">
        <v>0</v>
      </c>
      <c r="GUN3" s="7">
        <v>0</v>
      </c>
      <c r="GUO3" s="7">
        <v>0</v>
      </c>
      <c r="GUP3" s="7">
        <v>0</v>
      </c>
      <c r="GUQ3" s="7">
        <v>0</v>
      </c>
      <c r="GUR3" s="7">
        <v>0</v>
      </c>
      <c r="GUS3" s="7">
        <v>0</v>
      </c>
      <c r="GUT3" s="7">
        <v>0</v>
      </c>
      <c r="GUU3" s="7">
        <v>0</v>
      </c>
      <c r="GUV3" s="7">
        <v>0</v>
      </c>
      <c r="GUW3" s="7">
        <v>0</v>
      </c>
      <c r="GUX3" s="7">
        <v>0</v>
      </c>
      <c r="GUY3" s="7">
        <v>0</v>
      </c>
      <c r="GUZ3" s="7">
        <v>0</v>
      </c>
      <c r="GVA3" s="7">
        <v>0</v>
      </c>
      <c r="GVB3" s="7">
        <v>0</v>
      </c>
      <c r="GVC3" s="7">
        <v>0</v>
      </c>
      <c r="GVD3" s="7">
        <v>0</v>
      </c>
      <c r="GVE3" s="7">
        <v>0</v>
      </c>
      <c r="GVF3" s="7">
        <v>0</v>
      </c>
      <c r="GVG3" s="7">
        <v>0</v>
      </c>
      <c r="GVH3" s="7">
        <v>0</v>
      </c>
      <c r="GVI3" s="7">
        <v>0</v>
      </c>
      <c r="GVJ3" s="7">
        <v>0</v>
      </c>
      <c r="GVK3" s="7">
        <v>0</v>
      </c>
      <c r="GVL3" s="7">
        <v>0</v>
      </c>
      <c r="GVM3" s="7">
        <v>0</v>
      </c>
      <c r="GVN3" s="7">
        <v>0</v>
      </c>
      <c r="GVO3" s="7">
        <v>0</v>
      </c>
      <c r="GVP3" s="7">
        <v>0</v>
      </c>
      <c r="GVQ3" s="7">
        <v>0</v>
      </c>
      <c r="GVR3" s="7">
        <v>0</v>
      </c>
      <c r="GVS3" s="7">
        <v>0</v>
      </c>
      <c r="GVT3" s="7">
        <v>0</v>
      </c>
      <c r="GVU3" s="7">
        <v>0</v>
      </c>
      <c r="GVV3" s="7">
        <v>0</v>
      </c>
      <c r="GVW3" s="7">
        <v>0</v>
      </c>
      <c r="GVX3" s="7">
        <v>0</v>
      </c>
      <c r="GVY3" s="7">
        <v>0</v>
      </c>
      <c r="GVZ3" s="7">
        <v>0</v>
      </c>
      <c r="GWA3" s="7">
        <v>0</v>
      </c>
      <c r="GWB3" s="7">
        <v>0</v>
      </c>
      <c r="GWC3" s="7">
        <v>0</v>
      </c>
      <c r="GWD3" s="7">
        <v>0</v>
      </c>
      <c r="GWE3" s="7">
        <v>0</v>
      </c>
      <c r="GWF3" s="7">
        <v>0</v>
      </c>
      <c r="GWG3" s="7">
        <v>0</v>
      </c>
      <c r="GWH3" s="7">
        <v>0</v>
      </c>
      <c r="GWI3" s="7">
        <v>0</v>
      </c>
      <c r="GWJ3" s="7">
        <v>0</v>
      </c>
      <c r="GWK3" s="7">
        <v>0</v>
      </c>
      <c r="GWL3" s="7">
        <v>0</v>
      </c>
      <c r="GWM3" s="7">
        <v>0</v>
      </c>
      <c r="GWN3" s="7">
        <v>0</v>
      </c>
      <c r="GWO3" s="7">
        <v>0</v>
      </c>
      <c r="GWP3" s="7">
        <v>0</v>
      </c>
      <c r="GWQ3" s="7">
        <v>0</v>
      </c>
      <c r="GWR3" s="7">
        <v>0</v>
      </c>
      <c r="GWS3" s="7">
        <v>0</v>
      </c>
      <c r="GWT3" s="7">
        <v>0</v>
      </c>
      <c r="GWU3" s="7">
        <v>0</v>
      </c>
      <c r="GWV3" s="7">
        <v>0</v>
      </c>
      <c r="GWW3" s="7">
        <v>0</v>
      </c>
      <c r="GWX3" s="7">
        <v>0</v>
      </c>
      <c r="GWY3" s="7">
        <v>0</v>
      </c>
      <c r="GWZ3" s="7">
        <v>0</v>
      </c>
      <c r="GXA3" s="7">
        <v>0</v>
      </c>
      <c r="GXB3" s="7">
        <v>0</v>
      </c>
      <c r="GXC3" s="7">
        <v>0</v>
      </c>
      <c r="GXD3" s="7">
        <v>0</v>
      </c>
      <c r="GXE3" s="7">
        <v>0</v>
      </c>
      <c r="GXF3" s="7">
        <v>0</v>
      </c>
      <c r="GXG3" s="7">
        <v>0</v>
      </c>
      <c r="GXH3" s="7">
        <v>0</v>
      </c>
      <c r="GXI3" s="7">
        <v>0</v>
      </c>
      <c r="GXJ3" s="7">
        <v>0</v>
      </c>
      <c r="GXK3" s="7">
        <v>0</v>
      </c>
      <c r="GXL3" s="7">
        <v>0</v>
      </c>
      <c r="GXM3" s="7">
        <v>0</v>
      </c>
      <c r="GXN3" s="7">
        <v>0</v>
      </c>
      <c r="GXO3" s="7">
        <v>0</v>
      </c>
      <c r="GXP3" s="7">
        <v>0</v>
      </c>
      <c r="GXQ3" s="7">
        <v>0</v>
      </c>
      <c r="GXR3" s="7">
        <v>0</v>
      </c>
      <c r="GXS3" s="7">
        <v>0</v>
      </c>
      <c r="GXT3" s="7">
        <v>0</v>
      </c>
      <c r="GXU3" s="7">
        <v>0</v>
      </c>
      <c r="GXV3" s="7">
        <v>0</v>
      </c>
      <c r="GXW3" s="7">
        <v>0</v>
      </c>
      <c r="GXX3" s="7">
        <v>0</v>
      </c>
      <c r="GXY3" s="7">
        <v>0</v>
      </c>
      <c r="GXZ3" s="7">
        <v>0</v>
      </c>
      <c r="GYA3" s="7">
        <v>0</v>
      </c>
      <c r="GYB3" s="7">
        <v>0</v>
      </c>
      <c r="GYC3" s="7">
        <v>0</v>
      </c>
      <c r="GYD3" s="7">
        <v>0</v>
      </c>
      <c r="GYE3" s="7">
        <v>0</v>
      </c>
      <c r="GYF3" s="7">
        <v>0</v>
      </c>
      <c r="GYG3" s="7">
        <v>0</v>
      </c>
      <c r="GYH3" s="7">
        <v>0</v>
      </c>
      <c r="GYI3" s="7">
        <v>0</v>
      </c>
      <c r="GYJ3" s="7">
        <v>0</v>
      </c>
      <c r="GYK3" s="7">
        <v>0</v>
      </c>
      <c r="GYL3" s="7">
        <v>0</v>
      </c>
      <c r="GYM3" s="7">
        <v>0</v>
      </c>
      <c r="GYN3" s="7">
        <v>0</v>
      </c>
      <c r="GYO3" s="7">
        <v>0</v>
      </c>
      <c r="GYP3" s="7">
        <v>0</v>
      </c>
      <c r="GYQ3" s="7">
        <v>0</v>
      </c>
      <c r="GYR3" s="7">
        <v>0</v>
      </c>
      <c r="GYS3" s="7">
        <v>0</v>
      </c>
      <c r="GYT3" s="7">
        <v>0</v>
      </c>
      <c r="GYU3" s="7">
        <v>0</v>
      </c>
      <c r="GYV3" s="7">
        <v>0</v>
      </c>
      <c r="GYW3" s="7">
        <v>0</v>
      </c>
      <c r="GYX3" s="7">
        <v>0</v>
      </c>
      <c r="GYY3" s="7">
        <v>0</v>
      </c>
      <c r="GYZ3" s="7">
        <v>0</v>
      </c>
      <c r="GZA3" s="7">
        <v>0</v>
      </c>
      <c r="GZB3" s="7">
        <v>0</v>
      </c>
      <c r="GZC3" s="7">
        <v>0</v>
      </c>
      <c r="GZD3" s="7">
        <v>0</v>
      </c>
      <c r="GZE3" s="7">
        <v>0</v>
      </c>
      <c r="GZF3" s="7">
        <v>0</v>
      </c>
      <c r="GZG3" s="7">
        <v>0</v>
      </c>
      <c r="GZH3" s="7">
        <v>0</v>
      </c>
      <c r="GZI3" s="7">
        <v>0</v>
      </c>
      <c r="GZJ3" s="7">
        <v>0</v>
      </c>
      <c r="GZK3" s="7">
        <v>0</v>
      </c>
      <c r="GZL3" s="7">
        <v>0</v>
      </c>
      <c r="GZM3" s="7">
        <v>0</v>
      </c>
      <c r="GZN3" s="7">
        <v>0</v>
      </c>
      <c r="GZO3" s="7">
        <v>0</v>
      </c>
      <c r="GZP3" s="7">
        <v>0</v>
      </c>
      <c r="GZQ3" s="7">
        <v>0</v>
      </c>
      <c r="GZR3" s="7">
        <v>0</v>
      </c>
      <c r="GZS3" s="7">
        <v>0</v>
      </c>
      <c r="GZT3" s="7">
        <v>0</v>
      </c>
      <c r="GZU3" s="7">
        <v>0</v>
      </c>
      <c r="GZV3" s="7">
        <v>0</v>
      </c>
      <c r="GZW3" s="7">
        <v>0</v>
      </c>
      <c r="GZX3" s="7">
        <v>0</v>
      </c>
      <c r="GZY3" s="7">
        <v>0</v>
      </c>
      <c r="GZZ3" s="7">
        <v>0</v>
      </c>
      <c r="HAA3" s="7">
        <v>0</v>
      </c>
      <c r="HAB3" s="7">
        <v>0</v>
      </c>
      <c r="HAC3" s="7">
        <v>0</v>
      </c>
      <c r="HAD3" s="7">
        <v>0</v>
      </c>
      <c r="HAE3" s="7">
        <v>0</v>
      </c>
      <c r="HAF3" s="7">
        <v>0</v>
      </c>
      <c r="HAG3" s="7">
        <v>0</v>
      </c>
      <c r="HAH3" s="7">
        <v>0</v>
      </c>
      <c r="HAI3" s="7">
        <v>0</v>
      </c>
      <c r="HAJ3" s="7">
        <v>0</v>
      </c>
      <c r="HAK3" s="7">
        <v>0</v>
      </c>
      <c r="HAL3" s="7">
        <v>0</v>
      </c>
      <c r="HAM3" s="7">
        <v>0</v>
      </c>
      <c r="HAN3" s="7">
        <v>0</v>
      </c>
      <c r="HAO3" s="7">
        <v>0</v>
      </c>
      <c r="HAP3" s="7">
        <v>0</v>
      </c>
      <c r="HAQ3" s="7">
        <v>0</v>
      </c>
      <c r="HAR3" s="7">
        <v>0</v>
      </c>
      <c r="HAS3" s="7">
        <v>0</v>
      </c>
      <c r="HAT3" s="7">
        <v>0</v>
      </c>
      <c r="HAU3" s="7">
        <v>0</v>
      </c>
      <c r="HAV3" s="7">
        <v>0</v>
      </c>
      <c r="HAW3" s="7">
        <v>0</v>
      </c>
      <c r="HAX3" s="7">
        <v>0</v>
      </c>
      <c r="HAY3" s="7">
        <v>0</v>
      </c>
      <c r="HAZ3" s="7">
        <v>0</v>
      </c>
      <c r="HBA3" s="7">
        <v>0</v>
      </c>
      <c r="HBB3" s="7">
        <v>0</v>
      </c>
      <c r="HBC3" s="7">
        <v>0</v>
      </c>
      <c r="HBD3" s="7">
        <v>0</v>
      </c>
      <c r="HBE3" s="7">
        <v>0</v>
      </c>
      <c r="HBF3" s="7">
        <v>0</v>
      </c>
      <c r="HBG3" s="7">
        <v>0</v>
      </c>
      <c r="HBH3" s="7">
        <v>0</v>
      </c>
      <c r="HBI3" s="7">
        <v>0</v>
      </c>
      <c r="HBJ3" s="7">
        <v>0</v>
      </c>
      <c r="HBK3" s="7">
        <v>0</v>
      </c>
      <c r="HBL3" s="7">
        <v>0</v>
      </c>
      <c r="HBM3" s="7">
        <v>0</v>
      </c>
      <c r="HBN3" s="7">
        <v>0</v>
      </c>
      <c r="HBO3" s="7">
        <v>0</v>
      </c>
      <c r="HBP3" s="7">
        <v>0</v>
      </c>
      <c r="HBQ3" s="7">
        <v>0</v>
      </c>
      <c r="HBR3" s="7">
        <v>0</v>
      </c>
      <c r="HBS3" s="7">
        <v>0</v>
      </c>
      <c r="HBT3" s="7">
        <v>0</v>
      </c>
      <c r="HBU3" s="7">
        <v>0</v>
      </c>
      <c r="HBV3" s="7">
        <v>0</v>
      </c>
      <c r="HBW3" s="7">
        <v>0</v>
      </c>
      <c r="HBX3" s="7">
        <v>0</v>
      </c>
      <c r="HBY3" s="7">
        <v>0</v>
      </c>
      <c r="HBZ3" s="7">
        <v>0</v>
      </c>
      <c r="HCA3" s="7">
        <v>0</v>
      </c>
      <c r="HCB3" s="7">
        <v>0</v>
      </c>
      <c r="HCC3" s="7">
        <v>0</v>
      </c>
      <c r="HCD3" s="7">
        <v>0</v>
      </c>
      <c r="HCE3" s="7">
        <v>0</v>
      </c>
      <c r="HCF3" s="7">
        <v>0</v>
      </c>
      <c r="HCG3" s="7">
        <v>0</v>
      </c>
      <c r="HCH3" s="7">
        <v>0</v>
      </c>
      <c r="HCI3" s="7">
        <v>0</v>
      </c>
      <c r="HCJ3" s="7">
        <v>0</v>
      </c>
      <c r="HCK3" s="7">
        <v>0</v>
      </c>
      <c r="HCL3" s="7">
        <v>0</v>
      </c>
      <c r="HCM3" s="7">
        <v>0</v>
      </c>
      <c r="HCN3" s="7">
        <v>0</v>
      </c>
      <c r="HCO3" s="7">
        <v>0</v>
      </c>
      <c r="HCP3" s="7">
        <v>0</v>
      </c>
      <c r="HCQ3" s="7">
        <v>0</v>
      </c>
      <c r="HCR3" s="7">
        <v>0</v>
      </c>
      <c r="HCS3" s="7">
        <v>0</v>
      </c>
      <c r="HCT3" s="7">
        <v>0</v>
      </c>
      <c r="HCU3" s="7">
        <v>0</v>
      </c>
      <c r="HCV3" s="7">
        <v>0</v>
      </c>
      <c r="HCW3" s="7">
        <v>0</v>
      </c>
      <c r="HCX3" s="7">
        <v>0</v>
      </c>
      <c r="HCY3" s="7">
        <v>0</v>
      </c>
      <c r="HCZ3" s="7">
        <v>0</v>
      </c>
      <c r="HDA3" s="7">
        <v>0</v>
      </c>
      <c r="HDB3" s="7">
        <v>0</v>
      </c>
      <c r="HDC3" s="7">
        <v>0</v>
      </c>
      <c r="HDD3" s="7">
        <v>0</v>
      </c>
      <c r="HDE3" s="7">
        <v>0</v>
      </c>
      <c r="HDF3" s="7">
        <v>0</v>
      </c>
      <c r="HDG3" s="7">
        <v>0</v>
      </c>
      <c r="HDH3" s="7">
        <v>0</v>
      </c>
      <c r="HDI3" s="7">
        <v>0</v>
      </c>
      <c r="HDJ3" s="7">
        <v>0</v>
      </c>
      <c r="HDK3" s="7">
        <v>0</v>
      </c>
      <c r="HDL3" s="7">
        <v>0</v>
      </c>
      <c r="HDM3" s="7">
        <v>0</v>
      </c>
      <c r="HDN3" s="7">
        <v>0</v>
      </c>
      <c r="HDO3" s="7">
        <v>0</v>
      </c>
      <c r="HDP3" s="7">
        <v>0</v>
      </c>
      <c r="HDQ3" s="7">
        <v>0</v>
      </c>
      <c r="HDR3" s="7">
        <v>0</v>
      </c>
      <c r="HDS3" s="7">
        <v>0</v>
      </c>
      <c r="HDT3" s="7">
        <v>0</v>
      </c>
      <c r="HDU3" s="7">
        <v>0</v>
      </c>
      <c r="HDV3" s="7">
        <v>0</v>
      </c>
      <c r="HDW3" s="7">
        <v>0</v>
      </c>
      <c r="HDX3" s="7">
        <v>0</v>
      </c>
      <c r="HDY3" s="7">
        <v>0</v>
      </c>
      <c r="HDZ3" s="7">
        <v>0</v>
      </c>
      <c r="HEA3" s="7">
        <v>0</v>
      </c>
      <c r="HEB3" s="7">
        <v>0</v>
      </c>
      <c r="HEC3" s="7">
        <v>0</v>
      </c>
      <c r="HED3" s="7">
        <v>0</v>
      </c>
      <c r="HEE3" s="7">
        <v>0</v>
      </c>
      <c r="HEF3" s="7">
        <v>0</v>
      </c>
      <c r="HEG3" s="7">
        <v>0</v>
      </c>
      <c r="HEH3" s="7">
        <v>0</v>
      </c>
      <c r="HEI3" s="7">
        <v>0</v>
      </c>
      <c r="HEJ3" s="7">
        <v>0</v>
      </c>
      <c r="HEK3" s="7">
        <v>0</v>
      </c>
      <c r="HEL3" s="7">
        <v>0</v>
      </c>
      <c r="HEM3" s="7">
        <v>0</v>
      </c>
      <c r="HEN3" s="7">
        <v>0</v>
      </c>
      <c r="HEO3" s="7">
        <v>0</v>
      </c>
      <c r="HEP3" s="7">
        <v>0</v>
      </c>
      <c r="HEQ3" s="7">
        <v>0</v>
      </c>
      <c r="HER3" s="7">
        <v>0</v>
      </c>
      <c r="HES3" s="7">
        <v>0</v>
      </c>
      <c r="HET3" s="7">
        <v>0</v>
      </c>
      <c r="HEU3" s="7">
        <v>0</v>
      </c>
      <c r="HEV3" s="7">
        <v>0</v>
      </c>
      <c r="HEW3" s="7">
        <v>0</v>
      </c>
      <c r="HEX3" s="7">
        <v>0</v>
      </c>
      <c r="HEY3" s="7">
        <v>0</v>
      </c>
      <c r="HEZ3" s="7">
        <v>0</v>
      </c>
      <c r="HFA3" s="7">
        <v>0</v>
      </c>
      <c r="HFB3" s="7">
        <v>0</v>
      </c>
      <c r="HFC3" s="7">
        <v>0</v>
      </c>
      <c r="HFD3" s="7">
        <v>0</v>
      </c>
      <c r="HFE3" s="7">
        <v>0</v>
      </c>
      <c r="HFF3" s="7">
        <v>0</v>
      </c>
      <c r="HFG3" s="7">
        <v>0</v>
      </c>
      <c r="HFH3" s="7">
        <v>0</v>
      </c>
      <c r="HFI3" s="7">
        <v>0</v>
      </c>
      <c r="HFJ3" s="7">
        <v>0</v>
      </c>
      <c r="HFK3" s="7">
        <v>0</v>
      </c>
      <c r="HFL3" s="7">
        <v>0</v>
      </c>
      <c r="HFM3" s="7">
        <v>0</v>
      </c>
      <c r="HFN3" s="7">
        <v>0</v>
      </c>
      <c r="HFO3" s="7">
        <v>0</v>
      </c>
      <c r="HFP3" s="7">
        <v>0</v>
      </c>
      <c r="HFQ3" s="7">
        <v>0</v>
      </c>
      <c r="HFR3" s="7">
        <v>0</v>
      </c>
      <c r="HFS3" s="7">
        <v>0</v>
      </c>
      <c r="HFT3" s="7">
        <v>0</v>
      </c>
      <c r="HFU3" s="7">
        <v>0</v>
      </c>
      <c r="HFV3" s="7">
        <v>0</v>
      </c>
      <c r="HFW3" s="7">
        <v>0</v>
      </c>
      <c r="HFX3" s="7">
        <v>0</v>
      </c>
      <c r="HFY3" s="7">
        <v>0</v>
      </c>
      <c r="HFZ3" s="7">
        <v>0</v>
      </c>
      <c r="HGA3" s="7">
        <v>0</v>
      </c>
      <c r="HGB3" s="7">
        <v>0</v>
      </c>
      <c r="HGC3" s="7">
        <v>0</v>
      </c>
      <c r="HGD3" s="7">
        <v>0</v>
      </c>
      <c r="HGE3" s="7">
        <v>0</v>
      </c>
      <c r="HGF3" s="7">
        <v>0</v>
      </c>
      <c r="HGG3" s="7">
        <v>0</v>
      </c>
      <c r="HGH3" s="7">
        <v>0</v>
      </c>
      <c r="HGI3" s="7">
        <v>0</v>
      </c>
      <c r="HGJ3" s="7">
        <v>0</v>
      </c>
      <c r="HGK3" s="7">
        <v>0</v>
      </c>
      <c r="HGL3" s="7">
        <v>0</v>
      </c>
      <c r="HGM3" s="7">
        <v>0</v>
      </c>
      <c r="HGN3" s="7">
        <v>0</v>
      </c>
      <c r="HGO3" s="7">
        <v>0</v>
      </c>
      <c r="HGP3" s="7">
        <v>0</v>
      </c>
      <c r="HGQ3" s="7">
        <v>0</v>
      </c>
      <c r="HGR3" s="7">
        <v>0</v>
      </c>
      <c r="HGS3" s="7">
        <v>0</v>
      </c>
      <c r="HGT3" s="7">
        <v>0</v>
      </c>
      <c r="HGU3" s="7">
        <v>0</v>
      </c>
      <c r="HGV3" s="7">
        <v>0</v>
      </c>
      <c r="HGW3" s="7">
        <v>0</v>
      </c>
      <c r="HGX3" s="7">
        <v>0</v>
      </c>
      <c r="HGY3" s="7">
        <v>0</v>
      </c>
      <c r="HGZ3" s="7">
        <v>0</v>
      </c>
      <c r="HHA3" s="7">
        <v>0</v>
      </c>
      <c r="HHB3" s="7">
        <v>0</v>
      </c>
      <c r="HHC3" s="7">
        <v>0</v>
      </c>
      <c r="HHD3" s="7">
        <v>0</v>
      </c>
      <c r="HHE3" s="7">
        <v>0</v>
      </c>
      <c r="HHF3" s="7">
        <v>0</v>
      </c>
      <c r="HHG3" s="7">
        <v>0</v>
      </c>
      <c r="HHH3" s="7">
        <v>0</v>
      </c>
      <c r="HHI3" s="7">
        <v>0</v>
      </c>
      <c r="HHJ3" s="7">
        <v>0</v>
      </c>
      <c r="HHK3" s="7">
        <v>0</v>
      </c>
      <c r="HHL3" s="7">
        <v>0</v>
      </c>
      <c r="HHM3" s="7">
        <v>0</v>
      </c>
      <c r="HHN3" s="7">
        <v>0</v>
      </c>
      <c r="HHO3" s="7">
        <v>0</v>
      </c>
      <c r="HHP3" s="7">
        <v>0</v>
      </c>
      <c r="HHQ3" s="7">
        <v>0</v>
      </c>
      <c r="HHR3" s="7">
        <v>0</v>
      </c>
      <c r="HHS3" s="7">
        <v>0</v>
      </c>
      <c r="HHT3" s="7">
        <v>0</v>
      </c>
      <c r="HHU3" s="7">
        <v>0</v>
      </c>
      <c r="HHV3" s="7">
        <v>0</v>
      </c>
      <c r="HHW3" s="7">
        <v>0</v>
      </c>
      <c r="HHX3" s="7">
        <v>0</v>
      </c>
      <c r="HHY3" s="7">
        <v>0</v>
      </c>
      <c r="HHZ3" s="7">
        <v>0</v>
      </c>
      <c r="HIA3" s="7">
        <v>0</v>
      </c>
      <c r="HIB3" s="7">
        <v>0</v>
      </c>
      <c r="HIC3" s="7">
        <v>0</v>
      </c>
      <c r="HID3" s="7">
        <v>0</v>
      </c>
      <c r="HIE3" s="7">
        <v>0</v>
      </c>
      <c r="HIF3" s="7">
        <v>0</v>
      </c>
      <c r="HIG3" s="7">
        <v>0</v>
      </c>
      <c r="HIH3" s="7">
        <v>0</v>
      </c>
      <c r="HII3" s="7">
        <v>0</v>
      </c>
      <c r="HIJ3" s="7">
        <v>0</v>
      </c>
      <c r="HIK3" s="7">
        <v>0</v>
      </c>
      <c r="HIL3" s="7">
        <v>0</v>
      </c>
      <c r="HIM3" s="7">
        <v>0</v>
      </c>
      <c r="HIN3" s="7">
        <v>0</v>
      </c>
      <c r="HIO3" s="7">
        <v>0</v>
      </c>
      <c r="HIP3" s="7">
        <v>0</v>
      </c>
      <c r="HIQ3" s="7">
        <v>0</v>
      </c>
      <c r="HIR3" s="7">
        <v>0</v>
      </c>
      <c r="HIS3" s="7">
        <v>0</v>
      </c>
      <c r="HIT3" s="7">
        <v>0</v>
      </c>
      <c r="HIU3" s="7">
        <v>0</v>
      </c>
      <c r="HIV3" s="7">
        <v>0</v>
      </c>
      <c r="HIW3" s="7">
        <v>0</v>
      </c>
      <c r="HIX3" s="7">
        <v>0</v>
      </c>
      <c r="HIY3" s="7">
        <v>0</v>
      </c>
      <c r="HIZ3" s="7">
        <v>0</v>
      </c>
      <c r="HJA3" s="7">
        <v>0</v>
      </c>
      <c r="HJB3" s="7">
        <v>0</v>
      </c>
      <c r="HJC3" s="7">
        <v>0</v>
      </c>
      <c r="HJD3" s="7">
        <v>0</v>
      </c>
      <c r="HJE3" s="7">
        <v>0</v>
      </c>
      <c r="HJF3" s="7">
        <v>0</v>
      </c>
      <c r="HJG3" s="7">
        <v>0</v>
      </c>
      <c r="HJH3" s="7">
        <v>0</v>
      </c>
      <c r="HJI3" s="7">
        <v>0</v>
      </c>
      <c r="HJJ3" s="7">
        <v>0</v>
      </c>
      <c r="HJK3" s="7">
        <v>0</v>
      </c>
      <c r="HJL3" s="7">
        <v>0</v>
      </c>
      <c r="HJM3" s="7">
        <v>0</v>
      </c>
      <c r="HJN3" s="7">
        <v>0</v>
      </c>
      <c r="HJO3" s="7">
        <v>0</v>
      </c>
      <c r="HJP3" s="7">
        <v>0</v>
      </c>
      <c r="HJQ3" s="7">
        <v>0</v>
      </c>
      <c r="HJR3" s="7">
        <v>0</v>
      </c>
      <c r="HJS3" s="7">
        <v>0</v>
      </c>
      <c r="HJT3" s="7">
        <v>0</v>
      </c>
      <c r="HJU3" s="7">
        <v>0</v>
      </c>
      <c r="HJV3" s="7">
        <v>0</v>
      </c>
      <c r="HJW3" s="7">
        <v>0</v>
      </c>
      <c r="HJX3" s="7">
        <v>0</v>
      </c>
      <c r="HJY3" s="7">
        <v>0</v>
      </c>
      <c r="HJZ3" s="7">
        <v>0</v>
      </c>
      <c r="HKA3" s="7">
        <v>0</v>
      </c>
      <c r="HKB3" s="7">
        <v>0</v>
      </c>
      <c r="HKC3" s="7">
        <v>0</v>
      </c>
      <c r="HKD3" s="7">
        <v>0</v>
      </c>
      <c r="HKE3" s="7">
        <v>0</v>
      </c>
      <c r="HKF3" s="7">
        <v>0</v>
      </c>
      <c r="HKG3" s="7">
        <v>0</v>
      </c>
      <c r="HKH3" s="7">
        <v>0</v>
      </c>
      <c r="HKI3" s="7">
        <v>0</v>
      </c>
      <c r="HKJ3" s="7">
        <v>0</v>
      </c>
      <c r="HKK3" s="7">
        <v>0</v>
      </c>
      <c r="HKL3" s="7">
        <v>0</v>
      </c>
      <c r="HKM3" s="7">
        <v>0</v>
      </c>
      <c r="HKN3" s="7">
        <v>0</v>
      </c>
      <c r="HKO3" s="7">
        <v>0</v>
      </c>
      <c r="HKP3" s="7">
        <v>0</v>
      </c>
      <c r="HKQ3" s="7">
        <v>0</v>
      </c>
      <c r="HKR3" s="7">
        <v>0</v>
      </c>
      <c r="HKS3" s="7">
        <v>0</v>
      </c>
      <c r="HKT3" s="7">
        <v>0</v>
      </c>
      <c r="HKU3" s="7">
        <v>0</v>
      </c>
      <c r="HKV3" s="7">
        <v>0</v>
      </c>
      <c r="HKW3" s="7">
        <v>0</v>
      </c>
      <c r="HKX3" s="7">
        <v>0</v>
      </c>
      <c r="HKY3" s="7">
        <v>0</v>
      </c>
      <c r="HKZ3" s="7">
        <v>0</v>
      </c>
      <c r="HLA3" s="7">
        <v>0</v>
      </c>
      <c r="HLB3" s="7">
        <v>0</v>
      </c>
      <c r="HLC3" s="7">
        <v>0</v>
      </c>
      <c r="HLD3" s="7">
        <v>0</v>
      </c>
      <c r="HLE3" s="7">
        <v>0</v>
      </c>
      <c r="HLF3" s="7">
        <v>0</v>
      </c>
      <c r="HLG3" s="7">
        <v>0</v>
      </c>
      <c r="HLH3" s="7">
        <v>0</v>
      </c>
      <c r="HLI3" s="7">
        <v>0</v>
      </c>
      <c r="HLJ3" s="7">
        <v>0</v>
      </c>
      <c r="HLK3" s="7">
        <v>0</v>
      </c>
      <c r="HLL3" s="7">
        <v>0</v>
      </c>
      <c r="HLM3" s="7">
        <v>0</v>
      </c>
      <c r="HLN3" s="7">
        <v>0</v>
      </c>
      <c r="HLO3" s="7">
        <v>0</v>
      </c>
      <c r="HLP3" s="7">
        <v>0</v>
      </c>
      <c r="HLQ3" s="7">
        <v>0</v>
      </c>
      <c r="HLR3" s="7">
        <v>0</v>
      </c>
      <c r="HLS3" s="7">
        <v>0</v>
      </c>
      <c r="HLT3" s="7">
        <v>0</v>
      </c>
      <c r="HLU3" s="7">
        <v>0</v>
      </c>
      <c r="HLV3" s="7">
        <v>0</v>
      </c>
      <c r="HLW3" s="7">
        <v>0</v>
      </c>
      <c r="HLX3" s="7">
        <v>0</v>
      </c>
      <c r="HLY3" s="7">
        <v>0</v>
      </c>
      <c r="HLZ3" s="7">
        <v>0</v>
      </c>
      <c r="HMA3" s="7">
        <v>0</v>
      </c>
      <c r="HMB3" s="7">
        <v>0</v>
      </c>
      <c r="HMC3" s="7">
        <v>0</v>
      </c>
      <c r="HMD3" s="7">
        <v>0</v>
      </c>
      <c r="HME3" s="7">
        <v>0</v>
      </c>
      <c r="HMF3" s="7">
        <v>0</v>
      </c>
      <c r="HMG3" s="7">
        <v>0</v>
      </c>
      <c r="HMH3" s="7">
        <v>0</v>
      </c>
      <c r="HMI3" s="7">
        <v>0</v>
      </c>
      <c r="HMJ3" s="7">
        <v>0</v>
      </c>
      <c r="HMK3" s="7">
        <v>0</v>
      </c>
      <c r="HML3" s="7">
        <v>0</v>
      </c>
      <c r="HMM3" s="7">
        <v>0</v>
      </c>
      <c r="HMN3" s="7">
        <v>0</v>
      </c>
      <c r="HMO3" s="7">
        <v>0</v>
      </c>
      <c r="HMP3" s="7">
        <v>0</v>
      </c>
      <c r="HMQ3" s="7">
        <v>0</v>
      </c>
      <c r="HMR3" s="7">
        <v>0</v>
      </c>
      <c r="HMS3" s="7">
        <v>0</v>
      </c>
      <c r="HMT3" s="7">
        <v>0</v>
      </c>
      <c r="HMU3" s="7">
        <v>0</v>
      </c>
      <c r="HMV3" s="7">
        <v>0</v>
      </c>
      <c r="HMW3" s="7">
        <v>0</v>
      </c>
      <c r="HMX3" s="7">
        <v>0</v>
      </c>
      <c r="HMY3" s="7">
        <v>0</v>
      </c>
      <c r="HMZ3" s="7">
        <v>0</v>
      </c>
      <c r="HNA3" s="7">
        <v>0</v>
      </c>
      <c r="HNB3" s="7">
        <v>0</v>
      </c>
      <c r="HNC3" s="7">
        <v>0</v>
      </c>
      <c r="HND3" s="7">
        <v>0</v>
      </c>
      <c r="HNE3" s="7">
        <v>0</v>
      </c>
      <c r="HNF3" s="7">
        <v>0</v>
      </c>
      <c r="HNG3" s="7">
        <v>0</v>
      </c>
      <c r="HNH3" s="7">
        <v>0</v>
      </c>
      <c r="HNI3" s="7">
        <v>0</v>
      </c>
      <c r="HNJ3" s="7">
        <v>0</v>
      </c>
      <c r="HNK3" s="7">
        <v>0</v>
      </c>
      <c r="HNL3" s="7">
        <v>0</v>
      </c>
      <c r="HNM3" s="7">
        <v>0</v>
      </c>
      <c r="HNN3" s="7">
        <v>0</v>
      </c>
      <c r="HNO3" s="7">
        <v>0</v>
      </c>
      <c r="HNP3" s="7">
        <v>0</v>
      </c>
      <c r="HNQ3" s="7">
        <v>0</v>
      </c>
      <c r="HNR3" s="7">
        <v>0</v>
      </c>
      <c r="HNS3" s="7">
        <v>0</v>
      </c>
      <c r="HNT3" s="7">
        <v>0</v>
      </c>
      <c r="HNU3" s="7">
        <v>0</v>
      </c>
      <c r="HNV3" s="7">
        <v>0</v>
      </c>
      <c r="HNW3" s="7">
        <v>0</v>
      </c>
      <c r="HNX3" s="7">
        <v>0</v>
      </c>
      <c r="HNY3" s="7">
        <v>0</v>
      </c>
      <c r="HNZ3" s="7">
        <v>0</v>
      </c>
      <c r="HOA3" s="7">
        <v>0</v>
      </c>
      <c r="HOB3" s="7">
        <v>0</v>
      </c>
      <c r="HOC3" s="7">
        <v>0</v>
      </c>
      <c r="HOD3" s="7">
        <v>0</v>
      </c>
      <c r="HOE3" s="7">
        <v>0</v>
      </c>
      <c r="HOF3" s="7">
        <v>0</v>
      </c>
      <c r="HOG3" s="7">
        <v>0</v>
      </c>
      <c r="HOH3" s="7">
        <v>0</v>
      </c>
      <c r="HOI3" s="7">
        <v>0</v>
      </c>
      <c r="HOJ3" s="7">
        <v>0</v>
      </c>
      <c r="HOK3" s="7">
        <v>0</v>
      </c>
      <c r="HOL3" s="7">
        <v>0</v>
      </c>
      <c r="HOM3" s="7">
        <v>0</v>
      </c>
      <c r="HON3" s="7">
        <v>0</v>
      </c>
      <c r="HOO3" s="7">
        <v>0</v>
      </c>
      <c r="HOP3" s="7">
        <v>0</v>
      </c>
      <c r="HOQ3" s="7">
        <v>0</v>
      </c>
      <c r="HOR3" s="7">
        <v>0</v>
      </c>
      <c r="HOS3" s="7">
        <v>0</v>
      </c>
      <c r="HOT3" s="7">
        <v>0</v>
      </c>
      <c r="HOU3" s="7">
        <v>0</v>
      </c>
      <c r="HOV3" s="7">
        <v>0</v>
      </c>
      <c r="HOW3" s="7">
        <v>0</v>
      </c>
      <c r="HOX3" s="7">
        <v>0</v>
      </c>
      <c r="HOY3" s="7">
        <v>0</v>
      </c>
      <c r="HOZ3" s="7">
        <v>0</v>
      </c>
      <c r="HPA3" s="7">
        <v>0</v>
      </c>
      <c r="HPB3" s="7">
        <v>0</v>
      </c>
      <c r="HPC3" s="7">
        <v>0</v>
      </c>
      <c r="HPD3" s="7">
        <v>0</v>
      </c>
      <c r="HPE3" s="7">
        <v>0</v>
      </c>
      <c r="HPF3" s="7">
        <v>0</v>
      </c>
      <c r="HPG3" s="7">
        <v>0</v>
      </c>
      <c r="HPH3" s="7">
        <v>0</v>
      </c>
      <c r="HPI3" s="7">
        <v>0</v>
      </c>
      <c r="HPJ3" s="7">
        <v>0</v>
      </c>
      <c r="HPK3" s="7">
        <v>0</v>
      </c>
      <c r="HPL3" s="7">
        <v>0</v>
      </c>
      <c r="HPM3" s="7">
        <v>0</v>
      </c>
      <c r="HPN3" s="7">
        <v>0</v>
      </c>
      <c r="HPO3" s="7">
        <v>0</v>
      </c>
      <c r="HPP3" s="7">
        <v>0</v>
      </c>
      <c r="HPQ3" s="7">
        <v>0</v>
      </c>
      <c r="HPR3" s="7">
        <v>0</v>
      </c>
      <c r="HPS3" s="7">
        <v>0</v>
      </c>
      <c r="HPT3" s="7">
        <v>0</v>
      </c>
      <c r="HPU3" s="7">
        <v>0</v>
      </c>
      <c r="HPV3" s="7">
        <v>0</v>
      </c>
      <c r="HPW3" s="7">
        <v>0</v>
      </c>
      <c r="HPX3" s="7">
        <v>0</v>
      </c>
      <c r="HPY3" s="7">
        <v>0</v>
      </c>
      <c r="HPZ3" s="7">
        <v>0</v>
      </c>
      <c r="HQA3" s="7">
        <v>0</v>
      </c>
      <c r="HQB3" s="7">
        <v>0</v>
      </c>
      <c r="HQC3" s="7">
        <v>0</v>
      </c>
      <c r="HQD3" s="7">
        <v>0</v>
      </c>
      <c r="HQE3" s="7">
        <v>0</v>
      </c>
      <c r="HQF3" s="7">
        <v>0</v>
      </c>
      <c r="HQG3" s="7">
        <v>0</v>
      </c>
      <c r="HQH3" s="7">
        <v>0</v>
      </c>
      <c r="HQI3" s="7">
        <v>0</v>
      </c>
      <c r="HQJ3" s="7">
        <v>0</v>
      </c>
      <c r="HQK3" s="7">
        <v>0</v>
      </c>
      <c r="HQL3" s="7">
        <v>0</v>
      </c>
      <c r="HQM3" s="7">
        <v>0</v>
      </c>
      <c r="HQN3" s="7">
        <v>0</v>
      </c>
      <c r="HQO3" s="7">
        <v>0</v>
      </c>
      <c r="HQP3" s="7">
        <v>0</v>
      </c>
      <c r="HQQ3" s="7">
        <v>0</v>
      </c>
      <c r="HQR3" s="7">
        <v>0</v>
      </c>
      <c r="HQS3" s="7">
        <v>0</v>
      </c>
      <c r="HQT3" s="7">
        <v>0</v>
      </c>
      <c r="HQU3" s="7">
        <v>0</v>
      </c>
      <c r="HQV3" s="7">
        <v>0</v>
      </c>
      <c r="HQW3" s="7">
        <v>0</v>
      </c>
      <c r="HQX3" s="7">
        <v>0</v>
      </c>
      <c r="HQY3" s="7">
        <v>0</v>
      </c>
      <c r="HQZ3" s="7">
        <v>0</v>
      </c>
      <c r="HRA3" s="7">
        <v>0</v>
      </c>
      <c r="HRB3" s="7">
        <v>0</v>
      </c>
      <c r="HRC3" s="7">
        <v>0</v>
      </c>
      <c r="HRD3" s="7">
        <v>0</v>
      </c>
      <c r="HRE3" s="7">
        <v>0</v>
      </c>
      <c r="HRF3" s="7">
        <v>0</v>
      </c>
      <c r="HRG3" s="7">
        <v>0</v>
      </c>
      <c r="HRH3" s="7">
        <v>0</v>
      </c>
      <c r="HRI3" s="7">
        <v>0</v>
      </c>
      <c r="HRJ3" s="7">
        <v>0</v>
      </c>
      <c r="HRK3" s="7">
        <v>0</v>
      </c>
      <c r="HRL3" s="7">
        <v>0</v>
      </c>
      <c r="HRM3" s="7">
        <v>0</v>
      </c>
      <c r="HRN3" s="7">
        <v>0</v>
      </c>
      <c r="HRO3" s="7">
        <v>0</v>
      </c>
      <c r="HRP3" s="7">
        <v>0</v>
      </c>
      <c r="HRQ3" s="7">
        <v>0</v>
      </c>
      <c r="HRR3" s="7">
        <v>0</v>
      </c>
      <c r="HRS3" s="7">
        <v>0</v>
      </c>
      <c r="HRT3" s="7">
        <v>0</v>
      </c>
      <c r="HRU3" s="7">
        <v>0</v>
      </c>
      <c r="HRV3" s="7">
        <v>0</v>
      </c>
      <c r="HRW3" s="7">
        <v>0</v>
      </c>
      <c r="HRX3" s="7">
        <v>0</v>
      </c>
      <c r="HRY3" s="7">
        <v>0</v>
      </c>
      <c r="HRZ3" s="7">
        <v>0</v>
      </c>
      <c r="HSA3" s="7">
        <v>0</v>
      </c>
      <c r="HSB3" s="7">
        <v>0</v>
      </c>
      <c r="HSC3" s="7">
        <v>0</v>
      </c>
      <c r="HSD3" s="7">
        <v>0</v>
      </c>
      <c r="HSE3" s="7">
        <v>0</v>
      </c>
      <c r="HSF3" s="7">
        <v>0</v>
      </c>
      <c r="HSG3" s="7">
        <v>0</v>
      </c>
      <c r="HSH3" s="7">
        <v>0</v>
      </c>
      <c r="HSI3" s="7">
        <v>0</v>
      </c>
      <c r="HSJ3" s="7">
        <v>0</v>
      </c>
      <c r="HSK3" s="7">
        <v>0</v>
      </c>
      <c r="HSL3" s="7">
        <v>0</v>
      </c>
      <c r="HSM3" s="7">
        <v>0</v>
      </c>
      <c r="HSN3" s="7">
        <v>0</v>
      </c>
      <c r="HSO3" s="7">
        <v>0</v>
      </c>
      <c r="HSP3" s="7">
        <v>0</v>
      </c>
      <c r="HSQ3" s="7">
        <v>0</v>
      </c>
      <c r="HSR3" s="7">
        <v>0</v>
      </c>
      <c r="HSS3" s="7">
        <v>0</v>
      </c>
      <c r="HST3" s="7">
        <v>0</v>
      </c>
      <c r="HSU3" s="7">
        <v>0</v>
      </c>
      <c r="HSV3" s="7">
        <v>0</v>
      </c>
      <c r="HSW3" s="7">
        <v>0</v>
      </c>
      <c r="HSX3" s="7">
        <v>0</v>
      </c>
      <c r="HSY3" s="7">
        <v>0</v>
      </c>
      <c r="HSZ3" s="7">
        <v>0</v>
      </c>
      <c r="HTA3" s="7">
        <v>0</v>
      </c>
      <c r="HTB3" s="7">
        <v>0</v>
      </c>
      <c r="HTC3" s="7">
        <v>0</v>
      </c>
      <c r="HTD3" s="7">
        <v>0</v>
      </c>
      <c r="HTE3" s="7">
        <v>0</v>
      </c>
      <c r="HTF3" s="7">
        <v>0</v>
      </c>
      <c r="HTG3" s="7">
        <v>0</v>
      </c>
      <c r="HTH3" s="7">
        <v>0</v>
      </c>
      <c r="HTI3" s="7">
        <v>0</v>
      </c>
      <c r="HTJ3" s="7">
        <v>0</v>
      </c>
      <c r="HTK3" s="7">
        <v>0</v>
      </c>
      <c r="HTL3" s="7">
        <v>0</v>
      </c>
      <c r="HTM3" s="7">
        <v>0</v>
      </c>
      <c r="HTN3" s="7">
        <v>0</v>
      </c>
      <c r="HTO3" s="7">
        <v>0</v>
      </c>
      <c r="HTP3" s="7">
        <v>0</v>
      </c>
      <c r="HTQ3" s="7">
        <v>0</v>
      </c>
      <c r="HTR3" s="7">
        <v>0</v>
      </c>
      <c r="HTS3" s="7">
        <v>0</v>
      </c>
      <c r="HTT3" s="7">
        <v>0</v>
      </c>
      <c r="HTU3" s="7">
        <v>0</v>
      </c>
      <c r="HTV3" s="7">
        <v>0</v>
      </c>
      <c r="HTW3" s="7">
        <v>0</v>
      </c>
      <c r="HTX3" s="7">
        <v>0</v>
      </c>
      <c r="HTY3" s="7">
        <v>0</v>
      </c>
      <c r="HTZ3" s="7">
        <v>0</v>
      </c>
      <c r="HUA3" s="7">
        <v>0</v>
      </c>
      <c r="HUB3" s="7">
        <v>0</v>
      </c>
      <c r="HUC3" s="7">
        <v>0</v>
      </c>
      <c r="HUD3" s="7">
        <v>0</v>
      </c>
      <c r="HUE3" s="7">
        <v>0</v>
      </c>
      <c r="HUF3" s="7">
        <v>0</v>
      </c>
      <c r="HUG3" s="7">
        <v>0</v>
      </c>
      <c r="HUH3" s="7">
        <v>0</v>
      </c>
      <c r="HUI3" s="7">
        <v>0</v>
      </c>
      <c r="HUJ3" s="7">
        <v>0</v>
      </c>
      <c r="HUK3" s="7">
        <v>0</v>
      </c>
      <c r="HUL3" s="7">
        <v>0</v>
      </c>
      <c r="HUM3" s="7">
        <v>0</v>
      </c>
      <c r="HUN3" s="7">
        <v>0</v>
      </c>
      <c r="HUO3" s="7">
        <v>0</v>
      </c>
      <c r="HUP3" s="7">
        <v>0</v>
      </c>
      <c r="HUQ3" s="7">
        <v>0</v>
      </c>
      <c r="HUR3" s="7">
        <v>0</v>
      </c>
      <c r="HUS3" s="7">
        <v>0</v>
      </c>
      <c r="HUT3" s="7">
        <v>0</v>
      </c>
      <c r="HUU3" s="7">
        <v>0</v>
      </c>
      <c r="HUV3" s="7">
        <v>0</v>
      </c>
      <c r="HUW3" s="7">
        <v>0</v>
      </c>
      <c r="HUX3" s="7">
        <v>0</v>
      </c>
      <c r="HUY3" s="7">
        <v>0</v>
      </c>
      <c r="HUZ3" s="7">
        <v>0</v>
      </c>
      <c r="HVA3" s="7">
        <v>0</v>
      </c>
      <c r="HVB3" s="7">
        <v>0</v>
      </c>
      <c r="HVC3" s="7">
        <v>0</v>
      </c>
      <c r="HVD3" s="7">
        <v>0</v>
      </c>
      <c r="HVE3" s="7">
        <v>0</v>
      </c>
      <c r="HVF3" s="7">
        <v>0</v>
      </c>
      <c r="HVG3" s="7">
        <v>0</v>
      </c>
      <c r="HVH3" s="7">
        <v>0</v>
      </c>
      <c r="HVI3" s="7">
        <v>0</v>
      </c>
      <c r="HVJ3" s="7">
        <v>0</v>
      </c>
      <c r="HVK3" s="7">
        <v>0</v>
      </c>
      <c r="HVL3" s="7">
        <v>0</v>
      </c>
      <c r="HVM3" s="7">
        <v>0</v>
      </c>
      <c r="HVN3" s="7">
        <v>0</v>
      </c>
      <c r="HVO3" s="7">
        <v>0</v>
      </c>
      <c r="HVP3" s="7">
        <v>0</v>
      </c>
      <c r="HVQ3" s="7">
        <v>0</v>
      </c>
      <c r="HVR3" s="7">
        <v>0</v>
      </c>
      <c r="HVS3" s="7">
        <v>0</v>
      </c>
      <c r="HVT3" s="7">
        <v>0</v>
      </c>
      <c r="HVU3" s="7">
        <v>0</v>
      </c>
      <c r="HVV3" s="7">
        <v>0</v>
      </c>
      <c r="HVW3" s="7">
        <v>0</v>
      </c>
      <c r="HVX3" s="7">
        <v>0</v>
      </c>
      <c r="HVY3" s="7">
        <v>0</v>
      </c>
      <c r="HVZ3" s="7">
        <v>0</v>
      </c>
      <c r="HWA3" s="7">
        <v>0</v>
      </c>
      <c r="HWB3" s="7">
        <v>0</v>
      </c>
      <c r="HWC3" s="7">
        <v>0</v>
      </c>
      <c r="HWD3" s="7">
        <v>0</v>
      </c>
      <c r="HWE3" s="7">
        <v>0</v>
      </c>
      <c r="HWF3" s="7">
        <v>0</v>
      </c>
      <c r="HWG3" s="7">
        <v>0</v>
      </c>
      <c r="HWH3" s="7">
        <v>0</v>
      </c>
      <c r="HWI3" s="7">
        <v>0</v>
      </c>
      <c r="HWJ3" s="7">
        <v>0</v>
      </c>
      <c r="HWK3" s="7">
        <v>0</v>
      </c>
      <c r="HWL3" s="7">
        <v>0</v>
      </c>
      <c r="HWM3" s="7">
        <v>0</v>
      </c>
      <c r="HWN3" s="7">
        <v>0</v>
      </c>
      <c r="HWO3" s="7">
        <v>0</v>
      </c>
      <c r="HWP3" s="7">
        <v>0</v>
      </c>
      <c r="HWQ3" s="7">
        <v>0</v>
      </c>
      <c r="HWR3" s="7">
        <v>0</v>
      </c>
      <c r="HWS3" s="7">
        <v>0</v>
      </c>
      <c r="HWT3" s="7">
        <v>0</v>
      </c>
      <c r="HWU3" s="7">
        <v>0</v>
      </c>
      <c r="HWV3" s="7">
        <v>0</v>
      </c>
      <c r="HWW3" s="7">
        <v>0</v>
      </c>
      <c r="HWX3" s="7">
        <v>0</v>
      </c>
      <c r="HWY3" s="7">
        <v>0</v>
      </c>
      <c r="HWZ3" s="7">
        <v>0</v>
      </c>
      <c r="HXA3" s="7">
        <v>0</v>
      </c>
      <c r="HXB3" s="7">
        <v>0</v>
      </c>
      <c r="HXC3" s="7">
        <v>0</v>
      </c>
      <c r="HXD3" s="7">
        <v>0</v>
      </c>
      <c r="HXE3" s="7">
        <v>0</v>
      </c>
      <c r="HXF3" s="7">
        <v>0</v>
      </c>
      <c r="HXG3" s="7">
        <v>0</v>
      </c>
      <c r="HXH3" s="7">
        <v>0</v>
      </c>
      <c r="HXI3" s="7">
        <v>0</v>
      </c>
      <c r="HXJ3" s="7">
        <v>0</v>
      </c>
      <c r="HXK3" s="7">
        <v>0</v>
      </c>
      <c r="HXL3" s="7">
        <v>0</v>
      </c>
      <c r="HXM3" s="7">
        <v>0</v>
      </c>
      <c r="HXN3" s="7">
        <v>0</v>
      </c>
      <c r="HXO3" s="7">
        <v>0</v>
      </c>
      <c r="HXP3" s="7">
        <v>0</v>
      </c>
      <c r="HXQ3" s="7">
        <v>0</v>
      </c>
      <c r="HXR3" s="7">
        <v>0</v>
      </c>
      <c r="HXS3" s="7">
        <v>0</v>
      </c>
      <c r="HXT3" s="7">
        <v>0</v>
      </c>
      <c r="HXU3" s="7">
        <v>0</v>
      </c>
      <c r="HXV3" s="7">
        <v>0</v>
      </c>
      <c r="HXW3" s="7">
        <v>0</v>
      </c>
      <c r="HXX3" s="7">
        <v>0</v>
      </c>
      <c r="HXY3" s="7">
        <v>0</v>
      </c>
      <c r="HXZ3" s="7">
        <v>0</v>
      </c>
      <c r="HYA3" s="7">
        <v>0</v>
      </c>
      <c r="HYB3" s="7">
        <v>0</v>
      </c>
      <c r="HYC3" s="7">
        <v>0</v>
      </c>
      <c r="HYD3" s="7">
        <v>0</v>
      </c>
      <c r="HYE3" s="7">
        <v>0</v>
      </c>
      <c r="HYF3" s="7">
        <v>0</v>
      </c>
      <c r="HYG3" s="7">
        <v>0</v>
      </c>
      <c r="HYH3" s="7">
        <v>0</v>
      </c>
      <c r="HYI3" s="7">
        <v>0</v>
      </c>
      <c r="HYJ3" s="7">
        <v>0</v>
      </c>
      <c r="HYK3" s="7">
        <v>0</v>
      </c>
      <c r="HYL3" s="7">
        <v>0</v>
      </c>
      <c r="HYM3" s="7">
        <v>0</v>
      </c>
      <c r="HYN3" s="7">
        <v>0</v>
      </c>
      <c r="HYO3" s="7">
        <v>0</v>
      </c>
      <c r="HYP3" s="7">
        <v>0</v>
      </c>
      <c r="HYQ3" s="7">
        <v>0</v>
      </c>
      <c r="HYR3" s="7">
        <v>0</v>
      </c>
      <c r="HYS3" s="7">
        <v>0</v>
      </c>
      <c r="HYT3" s="7">
        <v>0</v>
      </c>
      <c r="HYU3" s="7">
        <v>0</v>
      </c>
      <c r="HYV3" s="7">
        <v>0</v>
      </c>
      <c r="HYW3" s="7">
        <v>0</v>
      </c>
      <c r="HYX3" s="7">
        <v>0</v>
      </c>
      <c r="HYY3" s="7">
        <v>0</v>
      </c>
      <c r="HYZ3" s="7">
        <v>0</v>
      </c>
      <c r="HZA3" s="7">
        <v>0</v>
      </c>
      <c r="HZB3" s="7">
        <v>0</v>
      </c>
      <c r="HZC3" s="7">
        <v>0</v>
      </c>
      <c r="HZD3" s="7">
        <v>0</v>
      </c>
      <c r="HZE3" s="7">
        <v>0</v>
      </c>
      <c r="HZF3" s="7">
        <v>0</v>
      </c>
      <c r="HZG3" s="7">
        <v>0</v>
      </c>
      <c r="HZH3" s="7">
        <v>0</v>
      </c>
      <c r="HZI3" s="7">
        <v>0</v>
      </c>
      <c r="HZJ3" s="7">
        <v>0</v>
      </c>
      <c r="HZK3" s="7">
        <v>0</v>
      </c>
      <c r="HZL3" s="7">
        <v>0</v>
      </c>
      <c r="HZM3" s="7">
        <v>0</v>
      </c>
      <c r="HZN3" s="7">
        <v>0</v>
      </c>
      <c r="HZO3" s="7">
        <v>0</v>
      </c>
      <c r="HZP3" s="7">
        <v>0</v>
      </c>
      <c r="HZQ3" s="7">
        <v>0</v>
      </c>
      <c r="HZR3" s="7">
        <v>0</v>
      </c>
      <c r="HZS3" s="7">
        <v>0</v>
      </c>
      <c r="HZT3" s="7">
        <v>0</v>
      </c>
      <c r="HZU3" s="7">
        <v>0</v>
      </c>
      <c r="HZV3" s="7">
        <v>0</v>
      </c>
      <c r="HZW3" s="7">
        <v>0</v>
      </c>
      <c r="HZX3" s="7">
        <v>0</v>
      </c>
      <c r="HZY3" s="7">
        <v>0</v>
      </c>
      <c r="HZZ3" s="7">
        <v>0</v>
      </c>
      <c r="IAA3" s="7">
        <v>0</v>
      </c>
      <c r="IAB3" s="7">
        <v>0</v>
      </c>
      <c r="IAC3" s="7">
        <v>0</v>
      </c>
      <c r="IAD3" s="7">
        <v>0</v>
      </c>
      <c r="IAE3" s="7">
        <v>0</v>
      </c>
      <c r="IAF3" s="7">
        <v>0</v>
      </c>
      <c r="IAG3" s="7">
        <v>0</v>
      </c>
      <c r="IAH3" s="7">
        <v>0</v>
      </c>
      <c r="IAI3" s="7">
        <v>0</v>
      </c>
      <c r="IAJ3" s="7">
        <v>0</v>
      </c>
      <c r="IAK3" s="7">
        <v>0</v>
      </c>
      <c r="IAL3" s="7">
        <v>0</v>
      </c>
      <c r="IAM3" s="7">
        <v>0</v>
      </c>
      <c r="IAN3" s="7">
        <v>0</v>
      </c>
      <c r="IAO3" s="7">
        <v>0</v>
      </c>
      <c r="IAP3" s="7">
        <v>0</v>
      </c>
      <c r="IAQ3" s="7">
        <v>0</v>
      </c>
      <c r="IAR3" s="7">
        <v>0</v>
      </c>
      <c r="IAS3" s="7">
        <v>0</v>
      </c>
      <c r="IAT3" s="7">
        <v>0</v>
      </c>
      <c r="IAU3" s="7">
        <v>0</v>
      </c>
      <c r="IAV3" s="7">
        <v>0</v>
      </c>
      <c r="IAW3" s="7">
        <v>0</v>
      </c>
      <c r="IAX3" s="7">
        <v>0</v>
      </c>
      <c r="IAY3" s="7">
        <v>0</v>
      </c>
      <c r="IAZ3" s="7">
        <v>0</v>
      </c>
      <c r="IBA3" s="7">
        <v>0</v>
      </c>
      <c r="IBB3" s="7">
        <v>0</v>
      </c>
      <c r="IBC3" s="7">
        <v>0</v>
      </c>
      <c r="IBD3" s="7">
        <v>0</v>
      </c>
      <c r="IBE3" s="7">
        <v>0</v>
      </c>
      <c r="IBF3" s="7">
        <v>0</v>
      </c>
      <c r="IBG3" s="7">
        <v>0</v>
      </c>
      <c r="IBH3" s="7">
        <v>0</v>
      </c>
      <c r="IBI3" s="7">
        <v>0</v>
      </c>
      <c r="IBJ3" s="7">
        <v>0</v>
      </c>
      <c r="IBK3" s="7">
        <v>0</v>
      </c>
      <c r="IBL3" s="7">
        <v>0</v>
      </c>
      <c r="IBM3" s="7">
        <v>0</v>
      </c>
      <c r="IBN3" s="7">
        <v>0</v>
      </c>
      <c r="IBO3" s="7">
        <v>0</v>
      </c>
      <c r="IBP3" s="7">
        <v>0</v>
      </c>
      <c r="IBQ3" s="7">
        <v>0</v>
      </c>
      <c r="IBR3" s="7">
        <v>0</v>
      </c>
      <c r="IBS3" s="7">
        <v>0</v>
      </c>
      <c r="IBT3" s="7">
        <v>0</v>
      </c>
      <c r="IBU3" s="7">
        <v>0</v>
      </c>
      <c r="IBV3" s="7">
        <v>0</v>
      </c>
      <c r="IBW3" s="7">
        <v>0</v>
      </c>
      <c r="IBX3" s="7">
        <v>0</v>
      </c>
      <c r="IBY3" s="7">
        <v>0</v>
      </c>
      <c r="IBZ3" s="7">
        <v>0</v>
      </c>
      <c r="ICA3" s="7">
        <v>0</v>
      </c>
      <c r="ICB3" s="7">
        <v>0</v>
      </c>
      <c r="ICC3" s="7">
        <v>0</v>
      </c>
      <c r="ICD3" s="7">
        <v>0</v>
      </c>
      <c r="ICE3" s="7">
        <v>0</v>
      </c>
      <c r="ICF3" s="7">
        <v>0</v>
      </c>
      <c r="ICG3" s="7">
        <v>0</v>
      </c>
      <c r="ICH3" s="7">
        <v>0</v>
      </c>
      <c r="ICI3" s="7">
        <v>0</v>
      </c>
      <c r="ICJ3" s="7">
        <v>0</v>
      </c>
      <c r="ICK3" s="7">
        <v>0</v>
      </c>
      <c r="ICL3" s="7">
        <v>0</v>
      </c>
      <c r="ICM3" s="7">
        <v>0</v>
      </c>
      <c r="ICN3" s="7">
        <v>0</v>
      </c>
      <c r="ICO3" s="7">
        <v>0</v>
      </c>
      <c r="ICP3" s="7">
        <v>0</v>
      </c>
      <c r="ICQ3" s="7">
        <v>0</v>
      </c>
      <c r="ICR3" s="7">
        <v>0</v>
      </c>
      <c r="ICS3" s="7">
        <v>0</v>
      </c>
      <c r="ICT3" s="7">
        <v>0</v>
      </c>
      <c r="ICU3" s="7">
        <v>0</v>
      </c>
      <c r="ICV3" s="7">
        <v>0</v>
      </c>
      <c r="ICW3" s="7">
        <v>0</v>
      </c>
      <c r="ICX3" s="7">
        <v>0</v>
      </c>
      <c r="ICY3" s="7">
        <v>0</v>
      </c>
      <c r="ICZ3" s="7">
        <v>0</v>
      </c>
      <c r="IDA3" s="7">
        <v>0</v>
      </c>
      <c r="IDB3" s="7">
        <v>0</v>
      </c>
      <c r="IDC3" s="7">
        <v>0</v>
      </c>
      <c r="IDD3" s="7">
        <v>0</v>
      </c>
      <c r="IDE3" s="7">
        <v>0</v>
      </c>
      <c r="IDF3" s="7">
        <v>0</v>
      </c>
      <c r="IDG3" s="7">
        <v>0</v>
      </c>
      <c r="IDH3" s="7">
        <v>0</v>
      </c>
      <c r="IDI3" s="7">
        <v>0</v>
      </c>
      <c r="IDJ3" s="7">
        <v>0</v>
      </c>
      <c r="IDK3" s="7">
        <v>0</v>
      </c>
      <c r="IDL3" s="7">
        <v>0</v>
      </c>
      <c r="IDM3" s="7">
        <v>0</v>
      </c>
      <c r="IDN3" s="7">
        <v>0</v>
      </c>
      <c r="IDO3" s="7">
        <v>0</v>
      </c>
      <c r="IDP3" s="7">
        <v>0</v>
      </c>
      <c r="IDQ3" s="7">
        <v>0</v>
      </c>
      <c r="IDR3" s="7">
        <v>0</v>
      </c>
      <c r="IDS3" s="7">
        <v>0</v>
      </c>
      <c r="IDT3" s="7">
        <v>0</v>
      </c>
      <c r="IDU3" s="7">
        <v>0</v>
      </c>
      <c r="IDV3" s="7">
        <v>0</v>
      </c>
      <c r="IDW3" s="7">
        <v>0</v>
      </c>
      <c r="IDX3" s="7">
        <v>0</v>
      </c>
      <c r="IDY3" s="7">
        <v>0</v>
      </c>
      <c r="IDZ3" s="7">
        <v>0</v>
      </c>
      <c r="IEA3" s="7">
        <v>0</v>
      </c>
      <c r="IEB3" s="7">
        <v>0</v>
      </c>
      <c r="IEC3" s="7">
        <v>0</v>
      </c>
      <c r="IED3" s="7">
        <v>0</v>
      </c>
      <c r="IEE3" s="7">
        <v>0</v>
      </c>
      <c r="IEF3" s="7">
        <v>0</v>
      </c>
      <c r="IEG3" s="7">
        <v>0</v>
      </c>
      <c r="IEH3" s="7">
        <v>0</v>
      </c>
      <c r="IEI3" s="7">
        <v>0</v>
      </c>
      <c r="IEJ3" s="7">
        <v>0</v>
      </c>
      <c r="IEK3" s="7">
        <v>0</v>
      </c>
      <c r="IEL3" s="7">
        <v>0</v>
      </c>
      <c r="IEM3" s="7">
        <v>0</v>
      </c>
      <c r="IEN3" s="7">
        <v>0</v>
      </c>
      <c r="IEO3" s="7">
        <v>0</v>
      </c>
      <c r="IEP3" s="7">
        <v>0</v>
      </c>
      <c r="IEQ3" s="7">
        <v>0</v>
      </c>
      <c r="IER3" s="7">
        <v>0</v>
      </c>
      <c r="IES3" s="7">
        <v>0</v>
      </c>
      <c r="IET3" s="7">
        <v>0</v>
      </c>
      <c r="IEU3" s="7">
        <v>0</v>
      </c>
      <c r="IEV3" s="7">
        <v>0</v>
      </c>
      <c r="IEW3" s="7">
        <v>0</v>
      </c>
      <c r="IEX3" s="7">
        <v>0</v>
      </c>
      <c r="IEY3" s="7">
        <v>0</v>
      </c>
      <c r="IEZ3" s="7">
        <v>0</v>
      </c>
      <c r="IFA3" s="7">
        <v>0</v>
      </c>
      <c r="IFB3" s="7">
        <v>0</v>
      </c>
      <c r="IFC3" s="7">
        <v>0</v>
      </c>
      <c r="IFD3" s="7">
        <v>0</v>
      </c>
      <c r="IFE3" s="7">
        <v>0</v>
      </c>
      <c r="IFF3" s="7">
        <v>0</v>
      </c>
      <c r="IFG3" s="7">
        <v>0</v>
      </c>
      <c r="IFH3" s="7">
        <v>0</v>
      </c>
      <c r="IFI3" s="7">
        <v>0</v>
      </c>
      <c r="IFJ3" s="7">
        <v>0</v>
      </c>
      <c r="IFK3" s="7">
        <v>0</v>
      </c>
      <c r="IFL3" s="7">
        <v>0</v>
      </c>
      <c r="IFM3" s="7">
        <v>0</v>
      </c>
      <c r="IFN3" s="7">
        <v>0</v>
      </c>
      <c r="IFO3" s="7">
        <v>0</v>
      </c>
      <c r="IFP3" s="7">
        <v>0</v>
      </c>
      <c r="IFQ3" s="7">
        <v>0</v>
      </c>
      <c r="IFR3" s="7">
        <v>0</v>
      </c>
      <c r="IFS3" s="7">
        <v>0</v>
      </c>
      <c r="IFT3" s="7">
        <v>0</v>
      </c>
      <c r="IFU3" s="7">
        <v>0</v>
      </c>
      <c r="IFV3" s="7">
        <v>0</v>
      </c>
      <c r="IFW3" s="7">
        <v>0</v>
      </c>
      <c r="IFX3" s="7">
        <v>0</v>
      </c>
      <c r="IFY3" s="7">
        <v>0</v>
      </c>
      <c r="IFZ3" s="7">
        <v>0</v>
      </c>
      <c r="IGA3" s="7">
        <v>0</v>
      </c>
      <c r="IGB3" s="7">
        <v>0</v>
      </c>
      <c r="IGC3" s="7">
        <v>0</v>
      </c>
      <c r="IGD3" s="7">
        <v>0</v>
      </c>
      <c r="IGE3" s="7">
        <v>0</v>
      </c>
      <c r="IGF3" s="7">
        <v>0</v>
      </c>
      <c r="IGG3" s="7">
        <v>0</v>
      </c>
      <c r="IGH3" s="7">
        <v>0</v>
      </c>
      <c r="IGI3" s="7">
        <v>0</v>
      </c>
      <c r="IGJ3" s="7">
        <v>0</v>
      </c>
      <c r="IGK3" s="7">
        <v>0</v>
      </c>
      <c r="IGL3" s="7">
        <v>0</v>
      </c>
      <c r="IGM3" s="7">
        <v>0</v>
      </c>
      <c r="IGN3" s="7">
        <v>0</v>
      </c>
      <c r="IGO3" s="7">
        <v>0</v>
      </c>
      <c r="IGP3" s="7">
        <v>0</v>
      </c>
      <c r="IGQ3" s="7">
        <v>0</v>
      </c>
      <c r="IGR3" s="7">
        <v>0</v>
      </c>
      <c r="IGS3" s="7">
        <v>0</v>
      </c>
      <c r="IGT3" s="7">
        <v>0</v>
      </c>
      <c r="IGU3" s="7">
        <v>0</v>
      </c>
      <c r="IGV3" s="7">
        <v>0</v>
      </c>
      <c r="IGW3" s="7">
        <v>0</v>
      </c>
      <c r="IGX3" s="7">
        <v>0</v>
      </c>
      <c r="IGY3" s="7">
        <v>0</v>
      </c>
      <c r="IGZ3" s="7">
        <v>0</v>
      </c>
      <c r="IHA3" s="7">
        <v>0</v>
      </c>
      <c r="IHB3" s="7">
        <v>0</v>
      </c>
      <c r="IHC3" s="7">
        <v>0</v>
      </c>
      <c r="IHD3" s="7">
        <v>0</v>
      </c>
      <c r="IHE3" s="7">
        <v>0</v>
      </c>
      <c r="IHF3" s="7">
        <v>0</v>
      </c>
      <c r="IHG3" s="7">
        <v>0</v>
      </c>
      <c r="IHH3" s="7">
        <v>0</v>
      </c>
      <c r="IHI3" s="7">
        <v>0</v>
      </c>
      <c r="IHJ3" s="7">
        <v>0</v>
      </c>
      <c r="IHK3" s="7">
        <v>0</v>
      </c>
      <c r="IHL3" s="7">
        <v>0</v>
      </c>
      <c r="IHM3" s="7">
        <v>0</v>
      </c>
      <c r="IHN3" s="7">
        <v>0</v>
      </c>
      <c r="IHO3" s="7">
        <v>0</v>
      </c>
      <c r="IHP3" s="7">
        <v>0</v>
      </c>
      <c r="IHQ3" s="7">
        <v>0</v>
      </c>
      <c r="IHR3" s="7">
        <v>0</v>
      </c>
      <c r="IHS3" s="7">
        <v>0</v>
      </c>
      <c r="IHT3" s="7">
        <v>0</v>
      </c>
      <c r="IHU3" s="7">
        <v>0</v>
      </c>
      <c r="IHV3" s="7">
        <v>0</v>
      </c>
      <c r="IHW3" s="7">
        <v>0</v>
      </c>
      <c r="IHX3" s="7">
        <v>0</v>
      </c>
      <c r="IHY3" s="7">
        <v>0</v>
      </c>
      <c r="IHZ3" s="7">
        <v>0</v>
      </c>
      <c r="IIA3" s="7">
        <v>0</v>
      </c>
      <c r="IIB3" s="7">
        <v>0</v>
      </c>
      <c r="IIC3" s="7">
        <v>0</v>
      </c>
      <c r="IID3" s="7">
        <v>0</v>
      </c>
      <c r="IIE3" s="7">
        <v>0</v>
      </c>
      <c r="IIF3" s="7">
        <v>0</v>
      </c>
      <c r="IIG3" s="7">
        <v>0</v>
      </c>
      <c r="IIH3" s="7">
        <v>0</v>
      </c>
      <c r="III3" s="7">
        <v>0</v>
      </c>
      <c r="IIJ3" s="7">
        <v>0</v>
      </c>
      <c r="IIK3" s="7">
        <v>0</v>
      </c>
      <c r="IIL3" s="7">
        <v>0</v>
      </c>
      <c r="IIM3" s="7">
        <v>0</v>
      </c>
      <c r="IIN3" s="7">
        <v>0</v>
      </c>
      <c r="IIO3" s="7">
        <v>0</v>
      </c>
      <c r="IIP3" s="7">
        <v>0</v>
      </c>
      <c r="IIQ3" s="7">
        <v>0</v>
      </c>
      <c r="IIR3" s="7">
        <v>0</v>
      </c>
      <c r="IIS3" s="7">
        <v>0</v>
      </c>
      <c r="IIT3" s="7">
        <v>0</v>
      </c>
      <c r="IIU3" s="7">
        <v>0</v>
      </c>
      <c r="IIV3" s="7">
        <v>0</v>
      </c>
      <c r="IIW3" s="7">
        <v>0</v>
      </c>
      <c r="IIX3" s="7">
        <v>0</v>
      </c>
      <c r="IIY3" s="7">
        <v>0</v>
      </c>
      <c r="IIZ3" s="7">
        <v>0</v>
      </c>
      <c r="IJA3" s="7">
        <v>0</v>
      </c>
      <c r="IJB3" s="7">
        <v>0</v>
      </c>
      <c r="IJC3" s="7">
        <v>0</v>
      </c>
      <c r="IJD3" s="7">
        <v>0</v>
      </c>
      <c r="IJE3" s="7">
        <v>0</v>
      </c>
      <c r="IJF3" s="7">
        <v>0</v>
      </c>
      <c r="IJG3" s="7">
        <v>0</v>
      </c>
      <c r="IJH3" s="7">
        <v>0</v>
      </c>
      <c r="IJI3" s="7">
        <v>0</v>
      </c>
      <c r="IJJ3" s="7">
        <v>0</v>
      </c>
      <c r="IJK3" s="7">
        <v>0</v>
      </c>
      <c r="IJL3" s="7">
        <v>0</v>
      </c>
      <c r="IJM3" s="7">
        <v>0</v>
      </c>
      <c r="IJN3" s="7">
        <v>0</v>
      </c>
      <c r="IJO3" s="7">
        <v>0</v>
      </c>
      <c r="IJP3" s="7">
        <v>0</v>
      </c>
      <c r="IJQ3" s="7">
        <v>0</v>
      </c>
      <c r="IJR3" s="7">
        <v>0</v>
      </c>
      <c r="IJS3" s="7">
        <v>0</v>
      </c>
      <c r="IJT3" s="7">
        <v>0</v>
      </c>
      <c r="IJU3" s="7">
        <v>0</v>
      </c>
      <c r="IJV3" s="7">
        <v>0</v>
      </c>
      <c r="IJW3" s="7">
        <v>0</v>
      </c>
      <c r="IJX3" s="7">
        <v>0</v>
      </c>
      <c r="IJY3" s="7">
        <v>0</v>
      </c>
      <c r="IJZ3" s="7">
        <v>0</v>
      </c>
      <c r="IKA3" s="7">
        <v>0</v>
      </c>
      <c r="IKB3" s="7">
        <v>0</v>
      </c>
      <c r="IKC3" s="7">
        <v>0</v>
      </c>
      <c r="IKD3" s="7">
        <v>0</v>
      </c>
      <c r="IKE3" s="7">
        <v>0</v>
      </c>
      <c r="IKF3" s="7">
        <v>0</v>
      </c>
      <c r="IKG3" s="7">
        <v>0</v>
      </c>
      <c r="IKH3" s="7">
        <v>0</v>
      </c>
      <c r="IKI3" s="7">
        <v>0</v>
      </c>
      <c r="IKJ3" s="7">
        <v>0</v>
      </c>
      <c r="IKK3" s="7">
        <v>0</v>
      </c>
      <c r="IKL3" s="7">
        <v>0</v>
      </c>
      <c r="IKM3" s="7">
        <v>0</v>
      </c>
      <c r="IKN3" s="7">
        <v>0</v>
      </c>
      <c r="IKO3" s="7">
        <v>0</v>
      </c>
      <c r="IKP3" s="7">
        <v>0</v>
      </c>
      <c r="IKQ3" s="7">
        <v>0</v>
      </c>
      <c r="IKR3" s="7">
        <v>0</v>
      </c>
      <c r="IKS3" s="7">
        <v>0</v>
      </c>
      <c r="IKT3" s="7">
        <v>0</v>
      </c>
      <c r="IKU3" s="7">
        <v>0</v>
      </c>
      <c r="IKV3" s="7">
        <v>0</v>
      </c>
      <c r="IKW3" s="7">
        <v>0</v>
      </c>
      <c r="IKX3" s="7">
        <v>0</v>
      </c>
      <c r="IKY3" s="7">
        <v>0</v>
      </c>
      <c r="IKZ3" s="7">
        <v>0</v>
      </c>
      <c r="ILA3" s="7">
        <v>0</v>
      </c>
      <c r="ILB3" s="7">
        <v>0</v>
      </c>
      <c r="ILC3" s="7">
        <v>0</v>
      </c>
      <c r="ILD3" s="7">
        <v>0</v>
      </c>
      <c r="ILE3" s="7">
        <v>0</v>
      </c>
      <c r="ILF3" s="7">
        <v>0</v>
      </c>
      <c r="ILG3" s="7">
        <v>0</v>
      </c>
      <c r="ILH3" s="7">
        <v>0</v>
      </c>
      <c r="ILI3" s="7">
        <v>0</v>
      </c>
      <c r="ILJ3" s="7">
        <v>0</v>
      </c>
      <c r="ILK3" s="7">
        <v>0</v>
      </c>
      <c r="ILL3" s="7">
        <v>0</v>
      </c>
      <c r="ILM3" s="7">
        <v>0</v>
      </c>
      <c r="ILN3" s="7">
        <v>0</v>
      </c>
      <c r="ILO3" s="7">
        <v>0</v>
      </c>
      <c r="ILP3" s="7">
        <v>0</v>
      </c>
      <c r="ILQ3" s="7">
        <v>0</v>
      </c>
      <c r="ILR3" s="7">
        <v>0</v>
      </c>
      <c r="ILS3" s="7">
        <v>0</v>
      </c>
      <c r="ILT3" s="7">
        <v>0</v>
      </c>
      <c r="ILU3" s="7">
        <v>0</v>
      </c>
      <c r="ILV3" s="7">
        <v>0</v>
      </c>
      <c r="ILW3" s="7">
        <v>0</v>
      </c>
      <c r="ILX3" s="7">
        <v>0</v>
      </c>
      <c r="ILY3" s="7">
        <v>0</v>
      </c>
      <c r="ILZ3" s="7">
        <v>0</v>
      </c>
      <c r="IMA3" s="7">
        <v>0</v>
      </c>
      <c r="IMB3" s="7">
        <v>0</v>
      </c>
      <c r="IMC3" s="7">
        <v>0</v>
      </c>
      <c r="IMD3" s="7">
        <v>0</v>
      </c>
      <c r="IME3" s="7">
        <v>0</v>
      </c>
      <c r="IMF3" s="7">
        <v>0</v>
      </c>
      <c r="IMG3" s="7">
        <v>0</v>
      </c>
      <c r="IMH3" s="7">
        <v>0</v>
      </c>
      <c r="IMI3" s="7">
        <v>0</v>
      </c>
      <c r="IMJ3" s="7">
        <v>0</v>
      </c>
      <c r="IMK3" s="7">
        <v>0</v>
      </c>
      <c r="IML3" s="7">
        <v>0</v>
      </c>
      <c r="IMM3" s="7">
        <v>0</v>
      </c>
      <c r="IMN3" s="7">
        <v>0</v>
      </c>
      <c r="IMO3" s="7">
        <v>0</v>
      </c>
      <c r="IMP3" s="7">
        <v>0</v>
      </c>
      <c r="IMQ3" s="7">
        <v>0</v>
      </c>
      <c r="IMR3" s="7">
        <v>0</v>
      </c>
      <c r="IMS3" s="7">
        <v>0</v>
      </c>
      <c r="IMT3" s="7">
        <v>0</v>
      </c>
      <c r="IMU3" s="7">
        <v>0</v>
      </c>
      <c r="IMV3" s="7">
        <v>0</v>
      </c>
      <c r="IMW3" s="7">
        <v>0</v>
      </c>
      <c r="IMX3" s="7">
        <v>0</v>
      </c>
      <c r="IMY3" s="7">
        <v>0</v>
      </c>
      <c r="IMZ3" s="7">
        <v>0</v>
      </c>
      <c r="INA3" s="7">
        <v>0</v>
      </c>
      <c r="INB3" s="7">
        <v>0</v>
      </c>
      <c r="INC3" s="7">
        <v>0</v>
      </c>
      <c r="IND3" s="7">
        <v>0</v>
      </c>
      <c r="INE3" s="7">
        <v>0</v>
      </c>
      <c r="INF3" s="7">
        <v>0</v>
      </c>
      <c r="ING3" s="7">
        <v>0</v>
      </c>
      <c r="INH3" s="7">
        <v>0</v>
      </c>
      <c r="INI3" s="7">
        <v>0</v>
      </c>
      <c r="INJ3" s="7">
        <v>0</v>
      </c>
      <c r="INK3" s="7">
        <v>0</v>
      </c>
      <c r="INL3" s="7">
        <v>0</v>
      </c>
      <c r="INM3" s="7">
        <v>0</v>
      </c>
      <c r="INN3" s="7">
        <v>0</v>
      </c>
      <c r="INO3" s="7">
        <v>0</v>
      </c>
      <c r="INP3" s="7">
        <v>0</v>
      </c>
      <c r="INQ3" s="7">
        <v>0</v>
      </c>
      <c r="INR3" s="7">
        <v>0</v>
      </c>
      <c r="INS3" s="7">
        <v>0</v>
      </c>
      <c r="INT3" s="7">
        <v>0</v>
      </c>
      <c r="INU3" s="7">
        <v>0</v>
      </c>
      <c r="INV3" s="7">
        <v>0</v>
      </c>
      <c r="INW3" s="7">
        <v>0</v>
      </c>
      <c r="INX3" s="7">
        <v>0</v>
      </c>
      <c r="INY3" s="7">
        <v>0</v>
      </c>
      <c r="INZ3" s="7">
        <v>0</v>
      </c>
      <c r="IOA3" s="7">
        <v>0</v>
      </c>
      <c r="IOB3" s="7">
        <v>0</v>
      </c>
      <c r="IOC3" s="7">
        <v>0</v>
      </c>
      <c r="IOD3" s="7">
        <v>0</v>
      </c>
      <c r="IOE3" s="7">
        <v>0</v>
      </c>
      <c r="IOF3" s="7">
        <v>0</v>
      </c>
      <c r="IOG3" s="7">
        <v>0</v>
      </c>
      <c r="IOH3" s="7">
        <v>0</v>
      </c>
      <c r="IOI3" s="7">
        <v>0</v>
      </c>
      <c r="IOJ3" s="7">
        <v>0</v>
      </c>
      <c r="IOK3" s="7">
        <v>0</v>
      </c>
      <c r="IOL3" s="7">
        <v>0</v>
      </c>
      <c r="IOM3" s="7">
        <v>0</v>
      </c>
      <c r="ION3" s="7">
        <v>0</v>
      </c>
      <c r="IOO3" s="7">
        <v>0</v>
      </c>
      <c r="IOP3" s="7">
        <v>0</v>
      </c>
      <c r="IOQ3" s="7">
        <v>0</v>
      </c>
      <c r="IOR3" s="7">
        <v>0</v>
      </c>
      <c r="IOS3" s="7">
        <v>0</v>
      </c>
      <c r="IOT3" s="7">
        <v>0</v>
      </c>
      <c r="IOU3" s="7">
        <v>0</v>
      </c>
      <c r="IOV3" s="7">
        <v>0</v>
      </c>
      <c r="IOW3" s="7">
        <v>0</v>
      </c>
      <c r="IOX3" s="7">
        <v>0</v>
      </c>
      <c r="IOY3" s="7">
        <v>0</v>
      </c>
      <c r="IOZ3" s="7">
        <v>0</v>
      </c>
      <c r="IPA3" s="7">
        <v>0</v>
      </c>
      <c r="IPB3" s="7">
        <v>0</v>
      </c>
      <c r="IPC3" s="7">
        <v>0</v>
      </c>
      <c r="IPD3" s="7">
        <v>0</v>
      </c>
      <c r="IPE3" s="7">
        <v>0</v>
      </c>
      <c r="IPF3" s="7">
        <v>0</v>
      </c>
      <c r="IPG3" s="7">
        <v>0</v>
      </c>
      <c r="IPH3" s="7">
        <v>0</v>
      </c>
      <c r="IPI3" s="7">
        <v>0</v>
      </c>
      <c r="IPJ3" s="7">
        <v>0</v>
      </c>
      <c r="IPK3" s="7">
        <v>0</v>
      </c>
      <c r="IPL3" s="7">
        <v>0</v>
      </c>
      <c r="IPM3" s="7">
        <v>0</v>
      </c>
      <c r="IPN3" s="7">
        <v>0</v>
      </c>
      <c r="IPO3" s="7">
        <v>0</v>
      </c>
      <c r="IPP3" s="7">
        <v>0</v>
      </c>
      <c r="IPQ3" s="7">
        <v>0</v>
      </c>
      <c r="IPR3" s="7">
        <v>0</v>
      </c>
      <c r="IPS3" s="7">
        <v>0</v>
      </c>
      <c r="IPT3" s="7">
        <v>0</v>
      </c>
      <c r="IPU3" s="7">
        <v>0</v>
      </c>
      <c r="IPV3" s="7">
        <v>0</v>
      </c>
      <c r="IPW3" s="7">
        <v>0</v>
      </c>
      <c r="IPX3" s="7">
        <v>0</v>
      </c>
      <c r="IPY3" s="7">
        <v>0</v>
      </c>
      <c r="IPZ3" s="7">
        <v>0</v>
      </c>
      <c r="IQA3" s="7">
        <v>0</v>
      </c>
      <c r="IQB3" s="7">
        <v>0</v>
      </c>
      <c r="IQC3" s="7">
        <v>0</v>
      </c>
      <c r="IQD3" s="7">
        <v>0</v>
      </c>
      <c r="IQE3" s="7">
        <v>0</v>
      </c>
      <c r="IQF3" s="7">
        <v>0</v>
      </c>
      <c r="IQG3" s="7">
        <v>0</v>
      </c>
      <c r="IQH3" s="7">
        <v>0</v>
      </c>
      <c r="IQI3" s="7">
        <v>0</v>
      </c>
      <c r="IQJ3" s="7">
        <v>0</v>
      </c>
      <c r="IQK3" s="7">
        <v>0</v>
      </c>
      <c r="IQL3" s="7">
        <v>0</v>
      </c>
      <c r="IQM3" s="7">
        <v>0</v>
      </c>
      <c r="IQN3" s="7">
        <v>0</v>
      </c>
      <c r="IQO3" s="7">
        <v>0</v>
      </c>
      <c r="IQP3" s="7">
        <v>0</v>
      </c>
      <c r="IQQ3" s="7">
        <v>0</v>
      </c>
      <c r="IQR3" s="7">
        <v>0</v>
      </c>
      <c r="IQS3" s="7">
        <v>0</v>
      </c>
      <c r="IQT3" s="7">
        <v>0</v>
      </c>
      <c r="IQU3" s="7">
        <v>0</v>
      </c>
      <c r="IQV3" s="7">
        <v>0</v>
      </c>
      <c r="IQW3" s="7">
        <v>0</v>
      </c>
      <c r="IQX3" s="7">
        <v>0</v>
      </c>
      <c r="IQY3" s="7">
        <v>0</v>
      </c>
      <c r="IQZ3" s="7">
        <v>0</v>
      </c>
      <c r="IRA3" s="7">
        <v>0</v>
      </c>
      <c r="IRB3" s="7">
        <v>0</v>
      </c>
      <c r="IRC3" s="7">
        <v>0</v>
      </c>
      <c r="IRD3" s="7">
        <v>0</v>
      </c>
      <c r="IRE3" s="7">
        <v>0</v>
      </c>
      <c r="IRF3" s="7">
        <v>0</v>
      </c>
      <c r="IRG3" s="7">
        <v>0</v>
      </c>
      <c r="IRH3" s="7">
        <v>0</v>
      </c>
      <c r="IRI3" s="7">
        <v>0</v>
      </c>
      <c r="IRJ3" s="7">
        <v>0</v>
      </c>
      <c r="IRK3" s="7">
        <v>0</v>
      </c>
      <c r="IRL3" s="7">
        <v>0</v>
      </c>
      <c r="IRM3" s="7">
        <v>0</v>
      </c>
      <c r="IRN3" s="7">
        <v>0</v>
      </c>
      <c r="IRO3" s="7">
        <v>0</v>
      </c>
      <c r="IRP3" s="7">
        <v>0</v>
      </c>
      <c r="IRQ3" s="7">
        <v>0</v>
      </c>
      <c r="IRR3" s="7">
        <v>0</v>
      </c>
      <c r="IRS3" s="7">
        <v>0</v>
      </c>
      <c r="IRT3" s="7">
        <v>0</v>
      </c>
      <c r="IRU3" s="7">
        <v>0</v>
      </c>
      <c r="IRV3" s="7">
        <v>0</v>
      </c>
      <c r="IRW3" s="7">
        <v>0</v>
      </c>
      <c r="IRX3" s="7">
        <v>0</v>
      </c>
      <c r="IRY3" s="7">
        <v>0</v>
      </c>
      <c r="IRZ3" s="7">
        <v>0</v>
      </c>
      <c r="ISA3" s="7">
        <v>0</v>
      </c>
      <c r="ISB3" s="7">
        <v>0</v>
      </c>
      <c r="ISC3" s="7">
        <v>0</v>
      </c>
      <c r="ISD3" s="7">
        <v>0</v>
      </c>
      <c r="ISE3" s="7">
        <v>0</v>
      </c>
      <c r="ISF3" s="7">
        <v>0</v>
      </c>
      <c r="ISG3" s="7">
        <v>0</v>
      </c>
      <c r="ISH3" s="7">
        <v>0</v>
      </c>
      <c r="ISI3" s="7">
        <v>0</v>
      </c>
      <c r="ISJ3" s="7">
        <v>0</v>
      </c>
      <c r="ISK3" s="7">
        <v>0</v>
      </c>
      <c r="ISL3" s="7">
        <v>0</v>
      </c>
      <c r="ISM3" s="7">
        <v>0</v>
      </c>
      <c r="ISN3" s="7">
        <v>0</v>
      </c>
      <c r="ISO3" s="7">
        <v>0</v>
      </c>
      <c r="ISP3" s="7">
        <v>0</v>
      </c>
      <c r="ISQ3" s="7">
        <v>0</v>
      </c>
      <c r="ISR3" s="7">
        <v>0</v>
      </c>
      <c r="ISS3" s="7">
        <v>0</v>
      </c>
      <c r="IST3" s="7">
        <v>0</v>
      </c>
      <c r="ISU3" s="7">
        <v>0</v>
      </c>
      <c r="ISV3" s="7">
        <v>0</v>
      </c>
      <c r="ISW3" s="7">
        <v>0</v>
      </c>
      <c r="ISX3" s="7">
        <v>0</v>
      </c>
      <c r="ISY3" s="7">
        <v>0</v>
      </c>
      <c r="ISZ3" s="7">
        <v>0</v>
      </c>
      <c r="ITA3" s="7">
        <v>0</v>
      </c>
      <c r="ITB3" s="7">
        <v>0</v>
      </c>
      <c r="ITC3" s="7">
        <v>0</v>
      </c>
      <c r="ITD3" s="7">
        <v>0</v>
      </c>
      <c r="ITE3" s="7">
        <v>0</v>
      </c>
      <c r="ITF3" s="7">
        <v>0</v>
      </c>
      <c r="ITG3" s="7">
        <v>0</v>
      </c>
      <c r="ITH3" s="7">
        <v>0</v>
      </c>
      <c r="ITI3" s="7">
        <v>0</v>
      </c>
      <c r="ITJ3" s="7">
        <v>0</v>
      </c>
      <c r="ITK3" s="7">
        <v>0</v>
      </c>
      <c r="ITL3" s="7">
        <v>0</v>
      </c>
      <c r="ITM3" s="7">
        <v>0</v>
      </c>
      <c r="ITN3" s="7">
        <v>0</v>
      </c>
      <c r="ITO3" s="7">
        <v>0</v>
      </c>
      <c r="ITP3" s="7">
        <v>0</v>
      </c>
      <c r="ITQ3" s="7">
        <v>0</v>
      </c>
      <c r="ITR3" s="7">
        <v>0</v>
      </c>
      <c r="ITS3" s="7">
        <v>0</v>
      </c>
      <c r="ITT3" s="7">
        <v>0</v>
      </c>
      <c r="ITU3" s="7">
        <v>0</v>
      </c>
      <c r="ITV3" s="7">
        <v>0</v>
      </c>
      <c r="ITW3" s="7">
        <v>0</v>
      </c>
      <c r="ITX3" s="7">
        <v>0</v>
      </c>
      <c r="ITY3" s="7">
        <v>0</v>
      </c>
      <c r="ITZ3" s="7">
        <v>0</v>
      </c>
      <c r="IUA3" s="7">
        <v>0</v>
      </c>
      <c r="IUB3" s="7">
        <v>0</v>
      </c>
      <c r="IUC3" s="7">
        <v>0</v>
      </c>
      <c r="IUD3" s="7">
        <v>0</v>
      </c>
      <c r="IUE3" s="7">
        <v>0</v>
      </c>
      <c r="IUF3" s="7">
        <v>0</v>
      </c>
      <c r="IUG3" s="7">
        <v>0</v>
      </c>
      <c r="IUH3" s="7">
        <v>0</v>
      </c>
      <c r="IUI3" s="7">
        <v>0</v>
      </c>
      <c r="IUJ3" s="7">
        <v>0</v>
      </c>
      <c r="IUK3" s="7">
        <v>0</v>
      </c>
      <c r="IUL3" s="7">
        <v>0</v>
      </c>
      <c r="IUM3" s="7">
        <v>0</v>
      </c>
      <c r="IUN3" s="7">
        <v>0</v>
      </c>
      <c r="IUO3" s="7">
        <v>0</v>
      </c>
      <c r="IUP3" s="7">
        <v>0</v>
      </c>
      <c r="IUQ3" s="7">
        <v>0</v>
      </c>
      <c r="IUR3" s="7">
        <v>0</v>
      </c>
      <c r="IUS3" s="7">
        <v>0</v>
      </c>
      <c r="IUT3" s="7">
        <v>0</v>
      </c>
      <c r="IUU3" s="7">
        <v>0</v>
      </c>
      <c r="IUV3" s="7">
        <v>0</v>
      </c>
      <c r="IUW3" s="7">
        <v>0</v>
      </c>
      <c r="IUX3" s="7">
        <v>0</v>
      </c>
      <c r="IUY3" s="7">
        <v>0</v>
      </c>
      <c r="IUZ3" s="7">
        <v>0</v>
      </c>
      <c r="IVA3" s="7">
        <v>0</v>
      </c>
      <c r="IVB3" s="7">
        <v>0</v>
      </c>
      <c r="IVC3" s="7">
        <v>0</v>
      </c>
      <c r="IVD3" s="7">
        <v>0</v>
      </c>
      <c r="IVE3" s="7">
        <v>0</v>
      </c>
      <c r="IVF3" s="7">
        <v>0</v>
      </c>
      <c r="IVG3" s="7">
        <v>0</v>
      </c>
      <c r="IVH3" s="7">
        <v>0</v>
      </c>
      <c r="IVI3" s="7">
        <v>0</v>
      </c>
      <c r="IVJ3" s="7">
        <v>0</v>
      </c>
      <c r="IVK3" s="7">
        <v>0</v>
      </c>
      <c r="IVL3" s="7">
        <v>0</v>
      </c>
      <c r="IVM3" s="7">
        <v>0</v>
      </c>
      <c r="IVN3" s="7">
        <v>0</v>
      </c>
      <c r="IVO3" s="7">
        <v>0</v>
      </c>
      <c r="IVP3" s="7">
        <v>0</v>
      </c>
      <c r="IVQ3" s="7">
        <v>0</v>
      </c>
      <c r="IVR3" s="7">
        <v>0</v>
      </c>
      <c r="IVS3" s="7">
        <v>0</v>
      </c>
      <c r="IVT3" s="7">
        <v>0</v>
      </c>
      <c r="IVU3" s="7">
        <v>0</v>
      </c>
      <c r="IVV3" s="7">
        <v>0</v>
      </c>
      <c r="IVW3" s="7">
        <v>0</v>
      </c>
      <c r="IVX3" s="7">
        <v>0</v>
      </c>
      <c r="IVY3" s="7">
        <v>0</v>
      </c>
      <c r="IVZ3" s="7">
        <v>0</v>
      </c>
      <c r="IWA3" s="7">
        <v>0</v>
      </c>
      <c r="IWB3" s="7">
        <v>0</v>
      </c>
      <c r="IWC3" s="7">
        <v>0</v>
      </c>
      <c r="IWD3" s="7">
        <v>0</v>
      </c>
      <c r="IWE3" s="7">
        <v>0</v>
      </c>
      <c r="IWF3" s="7">
        <v>0</v>
      </c>
      <c r="IWG3" s="7">
        <v>0</v>
      </c>
      <c r="IWH3" s="7">
        <v>0</v>
      </c>
      <c r="IWI3" s="7">
        <v>0</v>
      </c>
      <c r="IWJ3" s="7">
        <v>0</v>
      </c>
      <c r="IWK3" s="7">
        <v>0</v>
      </c>
      <c r="IWL3" s="7">
        <v>0</v>
      </c>
      <c r="IWM3" s="7">
        <v>0</v>
      </c>
      <c r="IWN3" s="7">
        <v>0</v>
      </c>
      <c r="IWO3" s="7">
        <v>0</v>
      </c>
      <c r="IWP3" s="7">
        <v>0</v>
      </c>
      <c r="IWQ3" s="7">
        <v>0</v>
      </c>
      <c r="IWR3" s="7">
        <v>0</v>
      </c>
      <c r="IWS3" s="7">
        <v>0</v>
      </c>
      <c r="IWT3" s="7">
        <v>0</v>
      </c>
      <c r="IWU3" s="7">
        <v>0</v>
      </c>
      <c r="IWV3" s="7">
        <v>0</v>
      </c>
      <c r="IWW3" s="7">
        <v>0</v>
      </c>
      <c r="IWX3" s="7">
        <v>0</v>
      </c>
      <c r="IWY3" s="7">
        <v>0</v>
      </c>
      <c r="IWZ3" s="7">
        <v>0</v>
      </c>
      <c r="IXA3" s="7">
        <v>0</v>
      </c>
      <c r="IXB3" s="7">
        <v>0</v>
      </c>
      <c r="IXC3" s="7">
        <v>0</v>
      </c>
      <c r="IXD3" s="7">
        <v>0</v>
      </c>
      <c r="IXE3" s="7">
        <v>0</v>
      </c>
      <c r="IXF3" s="7">
        <v>0</v>
      </c>
      <c r="IXG3" s="7">
        <v>0</v>
      </c>
      <c r="IXH3" s="7">
        <v>0</v>
      </c>
      <c r="IXI3" s="7">
        <v>0</v>
      </c>
      <c r="IXJ3" s="7">
        <v>0</v>
      </c>
      <c r="IXK3" s="7">
        <v>0</v>
      </c>
      <c r="IXL3" s="7">
        <v>0</v>
      </c>
      <c r="IXM3" s="7">
        <v>0</v>
      </c>
      <c r="IXN3" s="7">
        <v>0</v>
      </c>
      <c r="IXO3" s="7">
        <v>0</v>
      </c>
      <c r="IXP3" s="7">
        <v>0</v>
      </c>
      <c r="IXQ3" s="7">
        <v>0</v>
      </c>
      <c r="IXR3" s="7">
        <v>0</v>
      </c>
      <c r="IXS3" s="7">
        <v>0</v>
      </c>
      <c r="IXT3" s="7">
        <v>0</v>
      </c>
      <c r="IXU3" s="7">
        <v>0</v>
      </c>
      <c r="IXV3" s="7">
        <v>0</v>
      </c>
      <c r="IXW3" s="7">
        <v>0</v>
      </c>
      <c r="IXX3" s="7">
        <v>0</v>
      </c>
      <c r="IXY3" s="7">
        <v>0</v>
      </c>
      <c r="IXZ3" s="7">
        <v>0</v>
      </c>
      <c r="IYA3" s="7">
        <v>0</v>
      </c>
      <c r="IYB3" s="7">
        <v>0</v>
      </c>
      <c r="IYC3" s="7">
        <v>0</v>
      </c>
      <c r="IYD3" s="7">
        <v>0</v>
      </c>
      <c r="IYE3" s="7">
        <v>0</v>
      </c>
      <c r="IYF3" s="7">
        <v>0</v>
      </c>
      <c r="IYG3" s="7">
        <v>0</v>
      </c>
      <c r="IYH3" s="7">
        <v>0</v>
      </c>
      <c r="IYI3" s="7">
        <v>0</v>
      </c>
      <c r="IYJ3" s="7">
        <v>0</v>
      </c>
      <c r="IYK3" s="7">
        <v>0</v>
      </c>
      <c r="IYL3" s="7">
        <v>0</v>
      </c>
      <c r="IYM3" s="7">
        <v>0</v>
      </c>
      <c r="IYN3" s="7">
        <v>0</v>
      </c>
      <c r="IYO3" s="7">
        <v>0</v>
      </c>
      <c r="IYP3" s="7">
        <v>0</v>
      </c>
      <c r="IYQ3" s="7">
        <v>0</v>
      </c>
      <c r="IYR3" s="7">
        <v>0</v>
      </c>
      <c r="IYS3" s="7">
        <v>0</v>
      </c>
      <c r="IYT3" s="7">
        <v>0</v>
      </c>
      <c r="IYU3" s="7">
        <v>0</v>
      </c>
      <c r="IYV3" s="7">
        <v>0</v>
      </c>
      <c r="IYW3" s="7">
        <v>0</v>
      </c>
      <c r="IYX3" s="7">
        <v>0</v>
      </c>
      <c r="IYY3" s="7">
        <v>0</v>
      </c>
      <c r="IYZ3" s="7">
        <v>0</v>
      </c>
      <c r="IZA3" s="7">
        <v>0</v>
      </c>
      <c r="IZB3" s="7">
        <v>0</v>
      </c>
      <c r="IZC3" s="7">
        <v>0</v>
      </c>
      <c r="IZD3" s="7">
        <v>0</v>
      </c>
      <c r="IZE3" s="7">
        <v>0</v>
      </c>
      <c r="IZF3" s="7">
        <v>0</v>
      </c>
      <c r="IZG3" s="7">
        <v>0</v>
      </c>
      <c r="IZH3" s="7">
        <v>0</v>
      </c>
      <c r="IZI3" s="7">
        <v>0</v>
      </c>
      <c r="IZJ3" s="7">
        <v>0</v>
      </c>
      <c r="IZK3" s="7">
        <v>0</v>
      </c>
      <c r="IZL3" s="7">
        <v>0</v>
      </c>
      <c r="IZM3" s="7">
        <v>0</v>
      </c>
      <c r="IZN3" s="7">
        <v>0</v>
      </c>
      <c r="IZO3" s="7">
        <v>0</v>
      </c>
      <c r="IZP3" s="7">
        <v>0</v>
      </c>
      <c r="IZQ3" s="7">
        <v>0</v>
      </c>
      <c r="IZR3" s="7">
        <v>0</v>
      </c>
      <c r="IZS3" s="7">
        <v>0</v>
      </c>
      <c r="IZT3" s="7">
        <v>0</v>
      </c>
      <c r="IZU3" s="7">
        <v>0</v>
      </c>
      <c r="IZV3" s="7">
        <v>0</v>
      </c>
      <c r="IZW3" s="7">
        <v>0</v>
      </c>
      <c r="IZX3" s="7">
        <v>0</v>
      </c>
      <c r="IZY3" s="7">
        <v>0</v>
      </c>
      <c r="IZZ3" s="7">
        <v>0</v>
      </c>
      <c r="JAA3" s="7">
        <v>0</v>
      </c>
      <c r="JAB3" s="7">
        <v>0</v>
      </c>
      <c r="JAC3" s="7">
        <v>0</v>
      </c>
      <c r="JAD3" s="7">
        <v>0</v>
      </c>
      <c r="JAE3" s="7">
        <v>0</v>
      </c>
      <c r="JAF3" s="7">
        <v>0</v>
      </c>
      <c r="JAG3" s="7">
        <v>0</v>
      </c>
      <c r="JAH3" s="7">
        <v>0</v>
      </c>
      <c r="JAI3" s="7">
        <v>0</v>
      </c>
      <c r="JAJ3" s="7">
        <v>0</v>
      </c>
      <c r="JAK3" s="7">
        <v>0</v>
      </c>
      <c r="JAL3" s="7">
        <v>0</v>
      </c>
      <c r="JAM3" s="7">
        <v>0</v>
      </c>
      <c r="JAN3" s="7">
        <v>0</v>
      </c>
      <c r="JAO3" s="7">
        <v>0</v>
      </c>
      <c r="JAP3" s="7">
        <v>0</v>
      </c>
      <c r="JAQ3" s="7">
        <v>0</v>
      </c>
      <c r="JAR3" s="7">
        <v>0</v>
      </c>
      <c r="JAS3" s="7">
        <v>0</v>
      </c>
      <c r="JAT3" s="7">
        <v>0</v>
      </c>
      <c r="JAU3" s="7">
        <v>0</v>
      </c>
      <c r="JAV3" s="7">
        <v>0</v>
      </c>
      <c r="JAW3" s="7">
        <v>0</v>
      </c>
      <c r="JAX3" s="7">
        <v>0</v>
      </c>
      <c r="JAY3" s="7">
        <v>0</v>
      </c>
      <c r="JAZ3" s="7">
        <v>0</v>
      </c>
      <c r="JBA3" s="7">
        <v>0</v>
      </c>
      <c r="JBB3" s="7">
        <v>0</v>
      </c>
      <c r="JBC3" s="7">
        <v>0</v>
      </c>
      <c r="JBD3" s="7">
        <v>0</v>
      </c>
      <c r="JBE3" s="7">
        <v>0</v>
      </c>
      <c r="JBF3" s="7">
        <v>0</v>
      </c>
      <c r="JBG3" s="7">
        <v>0</v>
      </c>
      <c r="JBH3" s="7">
        <v>0</v>
      </c>
      <c r="JBI3" s="7">
        <v>0</v>
      </c>
      <c r="JBJ3" s="7">
        <v>0</v>
      </c>
      <c r="JBK3" s="7">
        <v>0</v>
      </c>
      <c r="JBL3" s="7">
        <v>0</v>
      </c>
      <c r="JBM3" s="7">
        <v>0</v>
      </c>
      <c r="JBN3" s="7">
        <v>0</v>
      </c>
      <c r="JBO3" s="7">
        <v>0</v>
      </c>
      <c r="JBP3" s="7">
        <v>0</v>
      </c>
      <c r="JBQ3" s="7">
        <v>0</v>
      </c>
      <c r="JBR3" s="7">
        <v>0</v>
      </c>
      <c r="JBS3" s="7">
        <v>0</v>
      </c>
      <c r="JBT3" s="7">
        <v>0</v>
      </c>
      <c r="JBU3" s="7">
        <v>0</v>
      </c>
      <c r="JBV3" s="7">
        <v>0</v>
      </c>
      <c r="JBW3" s="7">
        <v>0</v>
      </c>
      <c r="JBX3" s="7">
        <v>0</v>
      </c>
      <c r="JBY3" s="7">
        <v>0</v>
      </c>
      <c r="JBZ3" s="7">
        <v>0</v>
      </c>
      <c r="JCA3" s="7">
        <v>0</v>
      </c>
      <c r="JCB3" s="7">
        <v>0</v>
      </c>
      <c r="JCC3" s="7">
        <v>0</v>
      </c>
      <c r="JCD3" s="7">
        <v>0</v>
      </c>
      <c r="JCE3" s="7">
        <v>0</v>
      </c>
      <c r="JCF3" s="7">
        <v>0</v>
      </c>
      <c r="JCG3" s="7">
        <v>0</v>
      </c>
      <c r="JCH3" s="7">
        <v>0</v>
      </c>
      <c r="JCI3" s="7">
        <v>0</v>
      </c>
      <c r="JCJ3" s="7">
        <v>0</v>
      </c>
      <c r="JCK3" s="7">
        <v>0</v>
      </c>
      <c r="JCL3" s="7">
        <v>0</v>
      </c>
      <c r="JCM3" s="7">
        <v>0</v>
      </c>
      <c r="JCN3" s="7">
        <v>0</v>
      </c>
      <c r="JCO3" s="7">
        <v>0</v>
      </c>
      <c r="JCP3" s="7">
        <v>0</v>
      </c>
      <c r="JCQ3" s="7">
        <v>0</v>
      </c>
      <c r="JCR3" s="7">
        <v>0</v>
      </c>
      <c r="JCS3" s="7">
        <v>0</v>
      </c>
      <c r="JCT3" s="7">
        <v>0</v>
      </c>
      <c r="JCU3" s="7">
        <v>0</v>
      </c>
      <c r="JCV3" s="7">
        <v>0</v>
      </c>
      <c r="JCW3" s="7">
        <v>0</v>
      </c>
      <c r="JCX3" s="7">
        <v>0</v>
      </c>
      <c r="JCY3" s="7">
        <v>0</v>
      </c>
      <c r="JCZ3" s="7">
        <v>0</v>
      </c>
      <c r="JDA3" s="7">
        <v>0</v>
      </c>
      <c r="JDB3" s="7">
        <v>0</v>
      </c>
      <c r="JDC3" s="7">
        <v>0</v>
      </c>
      <c r="JDD3" s="7">
        <v>0</v>
      </c>
      <c r="JDE3" s="7">
        <v>0</v>
      </c>
      <c r="JDF3" s="7">
        <v>0</v>
      </c>
      <c r="JDG3" s="7">
        <v>0</v>
      </c>
      <c r="JDH3" s="7">
        <v>0</v>
      </c>
      <c r="JDI3" s="7">
        <v>0</v>
      </c>
      <c r="JDJ3" s="7">
        <v>0</v>
      </c>
      <c r="JDK3" s="7">
        <v>0</v>
      </c>
      <c r="JDL3" s="7">
        <v>0</v>
      </c>
      <c r="JDM3" s="7">
        <v>0</v>
      </c>
      <c r="JDN3" s="7">
        <v>0</v>
      </c>
      <c r="JDO3" s="7">
        <v>0</v>
      </c>
      <c r="JDP3" s="7">
        <v>0</v>
      </c>
      <c r="JDQ3" s="7">
        <v>0</v>
      </c>
      <c r="JDR3" s="7">
        <v>0</v>
      </c>
      <c r="JDS3" s="7">
        <v>0</v>
      </c>
      <c r="JDT3" s="7">
        <v>0</v>
      </c>
      <c r="JDU3" s="7">
        <v>0</v>
      </c>
      <c r="JDV3" s="7">
        <v>0</v>
      </c>
      <c r="JDW3" s="7">
        <v>0</v>
      </c>
      <c r="JDX3" s="7">
        <v>0</v>
      </c>
      <c r="JDY3" s="7">
        <v>0</v>
      </c>
      <c r="JDZ3" s="7">
        <v>0</v>
      </c>
      <c r="JEA3" s="7">
        <v>0</v>
      </c>
      <c r="JEB3" s="7">
        <v>0</v>
      </c>
      <c r="JEC3" s="7">
        <v>0</v>
      </c>
      <c r="JED3" s="7">
        <v>0</v>
      </c>
      <c r="JEE3" s="7">
        <v>0</v>
      </c>
      <c r="JEF3" s="7">
        <v>0</v>
      </c>
      <c r="JEG3" s="7">
        <v>0</v>
      </c>
      <c r="JEH3" s="7">
        <v>0</v>
      </c>
      <c r="JEI3" s="7">
        <v>0</v>
      </c>
      <c r="JEJ3" s="7">
        <v>0</v>
      </c>
      <c r="JEK3" s="7">
        <v>0</v>
      </c>
      <c r="JEL3" s="7">
        <v>0</v>
      </c>
      <c r="JEM3" s="7">
        <v>0</v>
      </c>
      <c r="JEN3" s="7">
        <v>0</v>
      </c>
      <c r="JEO3" s="7">
        <v>0</v>
      </c>
      <c r="JEP3" s="7">
        <v>0</v>
      </c>
      <c r="JEQ3" s="7">
        <v>0</v>
      </c>
      <c r="JER3" s="7">
        <v>0</v>
      </c>
      <c r="JES3" s="7">
        <v>0</v>
      </c>
      <c r="JET3" s="7">
        <v>0</v>
      </c>
      <c r="JEU3" s="7">
        <v>0</v>
      </c>
      <c r="JEV3" s="7">
        <v>0</v>
      </c>
      <c r="JEW3" s="7">
        <v>0</v>
      </c>
      <c r="JEX3" s="7">
        <v>0</v>
      </c>
      <c r="JEY3" s="7">
        <v>0</v>
      </c>
      <c r="JEZ3" s="7">
        <v>0</v>
      </c>
      <c r="JFA3" s="7">
        <v>0</v>
      </c>
      <c r="JFB3" s="7">
        <v>0</v>
      </c>
      <c r="JFC3" s="7">
        <v>0</v>
      </c>
      <c r="JFD3" s="7">
        <v>0</v>
      </c>
      <c r="JFE3" s="7">
        <v>0</v>
      </c>
      <c r="JFF3" s="7">
        <v>0</v>
      </c>
      <c r="JFG3" s="7">
        <v>0</v>
      </c>
      <c r="JFH3" s="7">
        <v>0</v>
      </c>
      <c r="JFI3" s="7">
        <v>0</v>
      </c>
      <c r="JFJ3" s="7">
        <v>0</v>
      </c>
      <c r="JFK3" s="7">
        <v>0</v>
      </c>
      <c r="JFL3" s="7">
        <v>0</v>
      </c>
      <c r="JFM3" s="7">
        <v>0</v>
      </c>
      <c r="JFN3" s="7">
        <v>0</v>
      </c>
      <c r="JFO3" s="7">
        <v>0</v>
      </c>
      <c r="JFP3" s="7">
        <v>0</v>
      </c>
      <c r="JFQ3" s="7">
        <v>0</v>
      </c>
      <c r="JFR3" s="7">
        <v>0</v>
      </c>
      <c r="JFS3" s="7">
        <v>0</v>
      </c>
      <c r="JFT3" s="7">
        <v>0</v>
      </c>
      <c r="JFU3" s="7">
        <v>0</v>
      </c>
      <c r="JFV3" s="7">
        <v>0</v>
      </c>
      <c r="JFW3" s="7">
        <v>0</v>
      </c>
      <c r="JFX3" s="7">
        <v>0</v>
      </c>
      <c r="JFY3" s="7">
        <v>0</v>
      </c>
      <c r="JFZ3" s="7">
        <v>0</v>
      </c>
      <c r="JGA3" s="7">
        <v>0</v>
      </c>
      <c r="JGB3" s="7">
        <v>0</v>
      </c>
      <c r="JGC3" s="7">
        <v>0</v>
      </c>
      <c r="JGD3" s="7">
        <v>0</v>
      </c>
      <c r="JGE3" s="7">
        <v>0</v>
      </c>
      <c r="JGF3" s="7">
        <v>0</v>
      </c>
      <c r="JGG3" s="7">
        <v>0</v>
      </c>
      <c r="JGH3" s="7">
        <v>0</v>
      </c>
      <c r="JGI3" s="7">
        <v>0</v>
      </c>
      <c r="JGJ3" s="7">
        <v>0</v>
      </c>
      <c r="JGK3" s="7">
        <v>0</v>
      </c>
      <c r="JGL3" s="7">
        <v>0</v>
      </c>
      <c r="JGM3" s="7">
        <v>0</v>
      </c>
      <c r="JGN3" s="7">
        <v>0</v>
      </c>
      <c r="JGO3" s="7">
        <v>0</v>
      </c>
      <c r="JGP3" s="7">
        <v>0</v>
      </c>
      <c r="JGQ3" s="7">
        <v>0</v>
      </c>
      <c r="JGR3" s="7">
        <v>0</v>
      </c>
      <c r="JGS3" s="7">
        <v>0</v>
      </c>
      <c r="JGT3" s="7">
        <v>0</v>
      </c>
      <c r="JGU3" s="7">
        <v>0</v>
      </c>
      <c r="JGV3" s="7">
        <v>0</v>
      </c>
      <c r="JGW3" s="7">
        <v>0</v>
      </c>
      <c r="JGX3" s="7">
        <v>0</v>
      </c>
      <c r="JGY3" s="7">
        <v>0</v>
      </c>
      <c r="JGZ3" s="7">
        <v>0</v>
      </c>
      <c r="JHA3" s="7">
        <v>0</v>
      </c>
      <c r="JHB3" s="7">
        <v>0</v>
      </c>
      <c r="JHC3" s="7">
        <v>0</v>
      </c>
      <c r="JHD3" s="7">
        <v>0</v>
      </c>
      <c r="JHE3" s="7">
        <v>0</v>
      </c>
      <c r="JHF3" s="7">
        <v>0</v>
      </c>
      <c r="JHG3" s="7">
        <v>0</v>
      </c>
      <c r="JHH3" s="7">
        <v>0</v>
      </c>
      <c r="JHI3" s="7">
        <v>0</v>
      </c>
      <c r="JHJ3" s="7">
        <v>0</v>
      </c>
      <c r="JHK3" s="7">
        <v>0</v>
      </c>
      <c r="JHL3" s="7">
        <v>0</v>
      </c>
      <c r="JHM3" s="7">
        <v>0</v>
      </c>
      <c r="JHN3" s="7">
        <v>0</v>
      </c>
      <c r="JHO3" s="7">
        <v>0</v>
      </c>
      <c r="JHP3" s="7">
        <v>0</v>
      </c>
      <c r="JHQ3" s="7">
        <v>0</v>
      </c>
      <c r="JHR3" s="7">
        <v>0</v>
      </c>
      <c r="JHS3" s="7">
        <v>0</v>
      </c>
      <c r="JHT3" s="7">
        <v>0</v>
      </c>
      <c r="JHU3" s="7">
        <v>0</v>
      </c>
      <c r="JHV3" s="7">
        <v>0</v>
      </c>
      <c r="JHW3" s="7">
        <v>0</v>
      </c>
      <c r="JHX3" s="7">
        <v>0</v>
      </c>
      <c r="JHY3" s="7">
        <v>0</v>
      </c>
      <c r="JHZ3" s="7">
        <v>0</v>
      </c>
      <c r="JIA3" s="7">
        <v>0</v>
      </c>
      <c r="JIB3" s="7">
        <v>0</v>
      </c>
      <c r="JIC3" s="7">
        <v>0</v>
      </c>
      <c r="JID3" s="7">
        <v>0</v>
      </c>
      <c r="JIE3" s="7">
        <v>0</v>
      </c>
      <c r="JIF3" s="7">
        <v>0</v>
      </c>
      <c r="JIG3" s="7">
        <v>0</v>
      </c>
      <c r="JIH3" s="7">
        <v>0</v>
      </c>
      <c r="JII3" s="7">
        <v>0</v>
      </c>
      <c r="JIJ3" s="7">
        <v>0</v>
      </c>
      <c r="JIK3" s="7">
        <v>0</v>
      </c>
      <c r="JIL3" s="7">
        <v>0</v>
      </c>
      <c r="JIM3" s="7">
        <v>0</v>
      </c>
      <c r="JIN3" s="7">
        <v>0</v>
      </c>
      <c r="JIO3" s="7">
        <v>0</v>
      </c>
      <c r="JIP3" s="7">
        <v>0</v>
      </c>
      <c r="JIQ3" s="7">
        <v>0</v>
      </c>
      <c r="JIR3" s="7">
        <v>0</v>
      </c>
      <c r="JIS3" s="7">
        <v>0</v>
      </c>
      <c r="JIT3" s="7">
        <v>0</v>
      </c>
      <c r="JIU3" s="7">
        <v>0</v>
      </c>
      <c r="JIV3" s="7">
        <v>0</v>
      </c>
      <c r="JIW3" s="7">
        <v>0</v>
      </c>
      <c r="JIX3" s="7">
        <v>0</v>
      </c>
      <c r="JIY3" s="7">
        <v>0</v>
      </c>
      <c r="JIZ3" s="7">
        <v>0</v>
      </c>
      <c r="JJA3" s="7">
        <v>0</v>
      </c>
      <c r="JJB3" s="7">
        <v>0</v>
      </c>
      <c r="JJC3" s="7">
        <v>0</v>
      </c>
      <c r="JJD3" s="7">
        <v>0</v>
      </c>
      <c r="JJE3" s="7">
        <v>0</v>
      </c>
      <c r="JJF3" s="7">
        <v>0</v>
      </c>
      <c r="JJG3" s="7">
        <v>0</v>
      </c>
      <c r="JJH3" s="7">
        <v>0</v>
      </c>
      <c r="JJI3" s="7">
        <v>0</v>
      </c>
      <c r="JJJ3" s="7">
        <v>0</v>
      </c>
      <c r="JJK3" s="7">
        <v>0</v>
      </c>
      <c r="JJL3" s="7">
        <v>0</v>
      </c>
      <c r="JJM3" s="7">
        <v>0</v>
      </c>
      <c r="JJN3" s="7">
        <v>0</v>
      </c>
      <c r="JJO3" s="7">
        <v>0</v>
      </c>
      <c r="JJP3" s="7">
        <v>0</v>
      </c>
      <c r="JJQ3" s="7">
        <v>0</v>
      </c>
      <c r="JJR3" s="7">
        <v>0</v>
      </c>
      <c r="JJS3" s="7">
        <v>0</v>
      </c>
      <c r="JJT3" s="7">
        <v>0</v>
      </c>
      <c r="JJU3" s="7">
        <v>0</v>
      </c>
      <c r="JJV3" s="7">
        <v>0</v>
      </c>
      <c r="JJW3" s="7">
        <v>0</v>
      </c>
      <c r="JJX3" s="7">
        <v>0</v>
      </c>
      <c r="JJY3" s="7">
        <v>0</v>
      </c>
      <c r="JJZ3" s="7">
        <v>0</v>
      </c>
      <c r="JKA3" s="7">
        <v>0</v>
      </c>
      <c r="JKB3" s="7">
        <v>0</v>
      </c>
      <c r="JKC3" s="7">
        <v>0</v>
      </c>
      <c r="JKD3" s="7">
        <v>0</v>
      </c>
      <c r="JKE3" s="7">
        <v>0</v>
      </c>
      <c r="JKF3" s="7">
        <v>0</v>
      </c>
      <c r="JKG3" s="7">
        <v>0</v>
      </c>
      <c r="JKH3" s="7">
        <v>0</v>
      </c>
      <c r="JKI3" s="7">
        <v>0</v>
      </c>
      <c r="JKJ3" s="7">
        <v>0</v>
      </c>
      <c r="JKK3" s="7">
        <v>0</v>
      </c>
      <c r="JKL3" s="7">
        <v>0</v>
      </c>
      <c r="JKM3" s="7">
        <v>0</v>
      </c>
      <c r="JKN3" s="7">
        <v>0</v>
      </c>
      <c r="JKO3" s="7">
        <v>0</v>
      </c>
      <c r="JKP3" s="7">
        <v>0</v>
      </c>
      <c r="JKQ3" s="7">
        <v>0</v>
      </c>
      <c r="JKR3" s="7">
        <v>0</v>
      </c>
      <c r="JKS3" s="7">
        <v>0</v>
      </c>
      <c r="JKT3" s="7">
        <v>0</v>
      </c>
      <c r="JKU3" s="7">
        <v>0</v>
      </c>
      <c r="JKV3" s="7">
        <v>0</v>
      </c>
      <c r="JKW3" s="7">
        <v>0</v>
      </c>
      <c r="JKX3" s="7">
        <v>0</v>
      </c>
      <c r="JKY3" s="7">
        <v>0</v>
      </c>
      <c r="JKZ3" s="7">
        <v>0</v>
      </c>
      <c r="JLA3" s="7">
        <v>0</v>
      </c>
      <c r="JLB3" s="7">
        <v>0</v>
      </c>
      <c r="JLC3" s="7">
        <v>0</v>
      </c>
      <c r="JLD3" s="7">
        <v>0</v>
      </c>
      <c r="JLE3" s="7">
        <v>0</v>
      </c>
      <c r="JLF3" s="7">
        <v>0</v>
      </c>
      <c r="JLG3" s="7">
        <v>0</v>
      </c>
      <c r="JLH3" s="7">
        <v>0</v>
      </c>
      <c r="JLI3" s="7">
        <v>0</v>
      </c>
      <c r="JLJ3" s="7">
        <v>0</v>
      </c>
      <c r="JLK3" s="7">
        <v>0</v>
      </c>
      <c r="JLL3" s="7">
        <v>0</v>
      </c>
      <c r="JLM3" s="7">
        <v>0</v>
      </c>
      <c r="JLN3" s="7">
        <v>0</v>
      </c>
      <c r="JLO3" s="7">
        <v>0</v>
      </c>
      <c r="JLP3" s="7">
        <v>0</v>
      </c>
      <c r="JLQ3" s="7">
        <v>0</v>
      </c>
      <c r="JLR3" s="7">
        <v>0</v>
      </c>
      <c r="JLS3" s="7">
        <v>0</v>
      </c>
      <c r="JLT3" s="7">
        <v>0</v>
      </c>
      <c r="JLU3" s="7">
        <v>0</v>
      </c>
      <c r="JLV3" s="7">
        <v>0</v>
      </c>
      <c r="JLW3" s="7">
        <v>0</v>
      </c>
      <c r="JLX3" s="7">
        <v>0</v>
      </c>
      <c r="JLY3" s="7">
        <v>0</v>
      </c>
      <c r="JLZ3" s="7">
        <v>0</v>
      </c>
      <c r="JMA3" s="7">
        <v>0</v>
      </c>
      <c r="JMB3" s="7">
        <v>0</v>
      </c>
      <c r="JMC3" s="7">
        <v>0</v>
      </c>
      <c r="JMD3" s="7">
        <v>0</v>
      </c>
      <c r="JME3" s="7">
        <v>0</v>
      </c>
      <c r="JMF3" s="7">
        <v>0</v>
      </c>
      <c r="JMG3" s="7">
        <v>0</v>
      </c>
      <c r="JMH3" s="7">
        <v>0</v>
      </c>
      <c r="JMI3" s="7">
        <v>0</v>
      </c>
      <c r="JMJ3" s="7">
        <v>0</v>
      </c>
      <c r="JMK3" s="7">
        <v>0</v>
      </c>
      <c r="JML3" s="7">
        <v>0</v>
      </c>
      <c r="JMM3" s="7">
        <v>0</v>
      </c>
      <c r="JMN3" s="7">
        <v>0</v>
      </c>
      <c r="JMO3" s="7">
        <v>0</v>
      </c>
      <c r="JMP3" s="7">
        <v>0</v>
      </c>
      <c r="JMQ3" s="7">
        <v>0</v>
      </c>
      <c r="JMR3" s="7">
        <v>0</v>
      </c>
      <c r="JMS3" s="7">
        <v>0</v>
      </c>
      <c r="JMT3" s="7">
        <v>0</v>
      </c>
      <c r="JMU3" s="7">
        <v>0</v>
      </c>
      <c r="JMV3" s="7">
        <v>0</v>
      </c>
      <c r="JMW3" s="7">
        <v>0</v>
      </c>
      <c r="JMX3" s="7">
        <v>0</v>
      </c>
      <c r="JMY3" s="7">
        <v>0</v>
      </c>
      <c r="JMZ3" s="7">
        <v>0</v>
      </c>
      <c r="JNA3" s="7">
        <v>0</v>
      </c>
      <c r="JNB3" s="7">
        <v>0</v>
      </c>
      <c r="JNC3" s="7">
        <v>0</v>
      </c>
      <c r="JND3" s="7">
        <v>0</v>
      </c>
      <c r="JNE3" s="7">
        <v>0</v>
      </c>
      <c r="JNF3" s="7">
        <v>0</v>
      </c>
      <c r="JNG3" s="7">
        <v>0</v>
      </c>
      <c r="JNH3" s="7">
        <v>0</v>
      </c>
      <c r="JNI3" s="7">
        <v>0</v>
      </c>
      <c r="JNJ3" s="7">
        <v>0</v>
      </c>
      <c r="JNK3" s="7">
        <v>0</v>
      </c>
      <c r="JNL3" s="7">
        <v>0</v>
      </c>
      <c r="JNM3" s="7">
        <v>0</v>
      </c>
      <c r="JNN3" s="7">
        <v>0</v>
      </c>
      <c r="JNO3" s="7">
        <v>0</v>
      </c>
      <c r="JNP3" s="7">
        <v>0</v>
      </c>
      <c r="JNQ3" s="7">
        <v>0</v>
      </c>
      <c r="JNR3" s="7">
        <v>0</v>
      </c>
      <c r="JNS3" s="7">
        <v>0</v>
      </c>
      <c r="JNT3" s="7">
        <v>0</v>
      </c>
      <c r="JNU3" s="7">
        <v>0</v>
      </c>
      <c r="JNV3" s="7">
        <v>0</v>
      </c>
      <c r="JNW3" s="7">
        <v>0</v>
      </c>
      <c r="JNX3" s="7">
        <v>0</v>
      </c>
      <c r="JNY3" s="7">
        <v>0</v>
      </c>
      <c r="JNZ3" s="7">
        <v>0</v>
      </c>
      <c r="JOA3" s="7">
        <v>0</v>
      </c>
      <c r="JOB3" s="7">
        <v>0</v>
      </c>
      <c r="JOC3" s="7">
        <v>0</v>
      </c>
      <c r="JOD3" s="7">
        <v>0</v>
      </c>
      <c r="JOE3" s="7">
        <v>0</v>
      </c>
      <c r="JOF3" s="7">
        <v>0</v>
      </c>
      <c r="JOG3" s="7">
        <v>0</v>
      </c>
      <c r="JOH3" s="7">
        <v>0</v>
      </c>
      <c r="JOI3" s="7">
        <v>0</v>
      </c>
      <c r="JOJ3" s="7">
        <v>0</v>
      </c>
      <c r="JOK3" s="7">
        <v>0</v>
      </c>
      <c r="JOL3" s="7">
        <v>0</v>
      </c>
      <c r="JOM3" s="7">
        <v>0</v>
      </c>
      <c r="JON3" s="7">
        <v>0</v>
      </c>
      <c r="JOO3" s="7">
        <v>0</v>
      </c>
      <c r="JOP3" s="7">
        <v>0</v>
      </c>
      <c r="JOQ3" s="7">
        <v>0</v>
      </c>
      <c r="JOR3" s="7">
        <v>0</v>
      </c>
      <c r="JOS3" s="7">
        <v>0</v>
      </c>
      <c r="JOT3" s="7">
        <v>0</v>
      </c>
      <c r="JOU3" s="7">
        <v>0</v>
      </c>
      <c r="JOV3" s="7">
        <v>0</v>
      </c>
      <c r="JOW3" s="7">
        <v>0</v>
      </c>
      <c r="JOX3" s="7">
        <v>0</v>
      </c>
      <c r="JOY3" s="7">
        <v>0</v>
      </c>
      <c r="JOZ3" s="7">
        <v>0</v>
      </c>
      <c r="JPA3" s="7">
        <v>0</v>
      </c>
      <c r="JPB3" s="7">
        <v>0</v>
      </c>
      <c r="JPC3" s="7">
        <v>0</v>
      </c>
      <c r="JPD3" s="7">
        <v>0</v>
      </c>
      <c r="JPE3" s="7">
        <v>0</v>
      </c>
      <c r="JPF3" s="7">
        <v>0</v>
      </c>
      <c r="JPG3" s="7">
        <v>0</v>
      </c>
      <c r="JPH3" s="7">
        <v>0</v>
      </c>
      <c r="JPI3" s="7">
        <v>0</v>
      </c>
      <c r="JPJ3" s="7">
        <v>0</v>
      </c>
      <c r="JPK3" s="7">
        <v>0</v>
      </c>
      <c r="JPL3" s="7">
        <v>0</v>
      </c>
      <c r="JPM3" s="7">
        <v>0</v>
      </c>
      <c r="JPN3" s="7">
        <v>0</v>
      </c>
      <c r="JPO3" s="7">
        <v>0</v>
      </c>
      <c r="JPP3" s="7">
        <v>0</v>
      </c>
      <c r="JPQ3" s="7">
        <v>0</v>
      </c>
      <c r="JPR3" s="7">
        <v>0</v>
      </c>
      <c r="JPS3" s="7">
        <v>0</v>
      </c>
      <c r="JPT3" s="7">
        <v>0</v>
      </c>
      <c r="JPU3" s="7">
        <v>0</v>
      </c>
      <c r="JPV3" s="7">
        <v>0</v>
      </c>
      <c r="JPW3" s="7">
        <v>0</v>
      </c>
      <c r="JPX3" s="7">
        <v>0</v>
      </c>
      <c r="JPY3" s="7">
        <v>0</v>
      </c>
      <c r="JPZ3" s="7">
        <v>0</v>
      </c>
      <c r="JQA3" s="7">
        <v>0</v>
      </c>
      <c r="JQB3" s="7">
        <v>0</v>
      </c>
      <c r="JQC3" s="7">
        <v>0</v>
      </c>
      <c r="JQD3" s="7">
        <v>0</v>
      </c>
      <c r="JQE3" s="7">
        <v>0</v>
      </c>
      <c r="JQF3" s="7">
        <v>0</v>
      </c>
      <c r="JQG3" s="7">
        <v>0</v>
      </c>
      <c r="JQH3" s="7">
        <v>0</v>
      </c>
      <c r="JQI3" s="7">
        <v>0</v>
      </c>
      <c r="JQJ3" s="7">
        <v>0</v>
      </c>
      <c r="JQK3" s="7">
        <v>0</v>
      </c>
      <c r="JQL3" s="7">
        <v>0</v>
      </c>
      <c r="JQM3" s="7">
        <v>0</v>
      </c>
      <c r="JQN3" s="7">
        <v>0</v>
      </c>
      <c r="JQO3" s="7">
        <v>0</v>
      </c>
      <c r="JQP3" s="7">
        <v>0</v>
      </c>
      <c r="JQQ3" s="7">
        <v>0</v>
      </c>
      <c r="JQR3" s="7">
        <v>0</v>
      </c>
      <c r="JQS3" s="7">
        <v>0</v>
      </c>
      <c r="JQT3" s="7">
        <v>0</v>
      </c>
      <c r="JQU3" s="7">
        <v>0</v>
      </c>
      <c r="JQV3" s="7">
        <v>0</v>
      </c>
      <c r="JQW3" s="7">
        <v>0</v>
      </c>
      <c r="JQX3" s="7">
        <v>0</v>
      </c>
      <c r="JQY3" s="7">
        <v>0</v>
      </c>
      <c r="JQZ3" s="7">
        <v>0</v>
      </c>
      <c r="JRA3" s="7">
        <v>0</v>
      </c>
      <c r="JRB3" s="7">
        <v>0</v>
      </c>
      <c r="JRC3" s="7">
        <v>0</v>
      </c>
      <c r="JRD3" s="7">
        <v>0</v>
      </c>
      <c r="JRE3" s="7">
        <v>0</v>
      </c>
      <c r="JRF3" s="7">
        <v>0</v>
      </c>
      <c r="JRG3" s="7">
        <v>0</v>
      </c>
      <c r="JRH3" s="7">
        <v>0</v>
      </c>
      <c r="JRI3" s="7">
        <v>0</v>
      </c>
      <c r="JRJ3" s="7">
        <v>0</v>
      </c>
      <c r="JRK3" s="7">
        <v>0</v>
      </c>
      <c r="JRL3" s="7">
        <v>0</v>
      </c>
      <c r="JRM3" s="7">
        <v>0</v>
      </c>
      <c r="JRN3" s="7">
        <v>0</v>
      </c>
      <c r="JRO3" s="7">
        <v>0</v>
      </c>
      <c r="JRP3" s="7">
        <v>0</v>
      </c>
      <c r="JRQ3" s="7">
        <v>0</v>
      </c>
      <c r="JRR3" s="7">
        <v>0</v>
      </c>
      <c r="JRS3" s="7">
        <v>0</v>
      </c>
      <c r="JRT3" s="7">
        <v>0</v>
      </c>
      <c r="JRU3" s="7">
        <v>0</v>
      </c>
      <c r="JRV3" s="7">
        <v>0</v>
      </c>
      <c r="JRW3" s="7">
        <v>0</v>
      </c>
      <c r="JRX3" s="7">
        <v>0</v>
      </c>
      <c r="JRY3" s="7">
        <v>0</v>
      </c>
      <c r="JRZ3" s="7">
        <v>0</v>
      </c>
      <c r="JSA3" s="7">
        <v>0</v>
      </c>
      <c r="JSB3" s="7">
        <v>0</v>
      </c>
      <c r="JSC3" s="7">
        <v>0</v>
      </c>
      <c r="JSD3" s="7">
        <v>0</v>
      </c>
      <c r="JSE3" s="7">
        <v>0</v>
      </c>
      <c r="JSF3" s="7">
        <v>0</v>
      </c>
      <c r="JSG3" s="7">
        <v>0</v>
      </c>
      <c r="JSH3" s="7">
        <v>0</v>
      </c>
      <c r="JSI3" s="7">
        <v>0</v>
      </c>
      <c r="JSJ3" s="7">
        <v>0</v>
      </c>
      <c r="JSK3" s="7">
        <v>0</v>
      </c>
      <c r="JSL3" s="7">
        <v>0</v>
      </c>
      <c r="JSM3" s="7">
        <v>0</v>
      </c>
      <c r="JSN3" s="7">
        <v>0</v>
      </c>
      <c r="JSO3" s="7">
        <v>0</v>
      </c>
      <c r="JSP3" s="7">
        <v>0</v>
      </c>
      <c r="JSQ3" s="7">
        <v>0</v>
      </c>
      <c r="JSR3" s="7">
        <v>0</v>
      </c>
      <c r="JSS3" s="7">
        <v>0</v>
      </c>
      <c r="JST3" s="7">
        <v>0</v>
      </c>
      <c r="JSU3" s="7">
        <v>0</v>
      </c>
      <c r="JSV3" s="7">
        <v>0</v>
      </c>
      <c r="JSW3" s="7">
        <v>0</v>
      </c>
      <c r="JSX3" s="7">
        <v>0</v>
      </c>
      <c r="JSY3" s="7">
        <v>0</v>
      </c>
      <c r="JSZ3" s="7">
        <v>0</v>
      </c>
      <c r="JTA3" s="7">
        <v>0</v>
      </c>
      <c r="JTB3" s="7">
        <v>0</v>
      </c>
      <c r="JTC3" s="7">
        <v>0</v>
      </c>
      <c r="JTD3" s="7">
        <v>0</v>
      </c>
      <c r="JTE3" s="7">
        <v>0</v>
      </c>
      <c r="JTF3" s="7">
        <v>0</v>
      </c>
      <c r="JTG3" s="7">
        <v>0</v>
      </c>
      <c r="JTH3" s="7">
        <v>0</v>
      </c>
      <c r="JTI3" s="7">
        <v>0</v>
      </c>
      <c r="JTJ3" s="7">
        <v>0</v>
      </c>
      <c r="JTK3" s="7">
        <v>0</v>
      </c>
      <c r="JTL3" s="7">
        <v>0</v>
      </c>
      <c r="JTM3" s="7">
        <v>0</v>
      </c>
      <c r="JTN3" s="7">
        <v>0</v>
      </c>
      <c r="JTO3" s="7">
        <v>0</v>
      </c>
      <c r="JTP3" s="7">
        <v>0</v>
      </c>
      <c r="JTQ3" s="7">
        <v>0</v>
      </c>
      <c r="JTR3" s="7">
        <v>0</v>
      </c>
      <c r="JTS3" s="7">
        <v>0</v>
      </c>
      <c r="JTT3" s="7">
        <v>0</v>
      </c>
      <c r="JTU3" s="7">
        <v>0</v>
      </c>
      <c r="JTV3" s="7">
        <v>0</v>
      </c>
      <c r="JTW3" s="7">
        <v>0</v>
      </c>
      <c r="JTX3" s="7">
        <v>0</v>
      </c>
      <c r="JTY3" s="7">
        <v>0</v>
      </c>
      <c r="JTZ3" s="7">
        <v>0</v>
      </c>
      <c r="JUA3" s="7">
        <v>0</v>
      </c>
      <c r="JUB3" s="7">
        <v>0</v>
      </c>
      <c r="JUC3" s="7">
        <v>0</v>
      </c>
      <c r="JUD3" s="7">
        <v>0</v>
      </c>
      <c r="JUE3" s="7">
        <v>0</v>
      </c>
      <c r="JUF3" s="7">
        <v>0</v>
      </c>
      <c r="JUG3" s="7">
        <v>0</v>
      </c>
      <c r="JUH3" s="7">
        <v>0</v>
      </c>
      <c r="JUI3" s="7">
        <v>0</v>
      </c>
      <c r="JUJ3" s="7">
        <v>0</v>
      </c>
      <c r="JUK3" s="7">
        <v>0</v>
      </c>
      <c r="JUL3" s="7">
        <v>0</v>
      </c>
      <c r="JUM3" s="7">
        <v>0</v>
      </c>
      <c r="JUN3" s="7">
        <v>0</v>
      </c>
      <c r="JUO3" s="7">
        <v>0</v>
      </c>
      <c r="JUP3" s="7">
        <v>0</v>
      </c>
      <c r="JUQ3" s="7">
        <v>0</v>
      </c>
      <c r="JUR3" s="7">
        <v>0</v>
      </c>
      <c r="JUS3" s="7">
        <v>0</v>
      </c>
      <c r="JUT3" s="7">
        <v>0</v>
      </c>
      <c r="JUU3" s="7">
        <v>0</v>
      </c>
      <c r="JUV3" s="7">
        <v>0</v>
      </c>
      <c r="JUW3" s="7">
        <v>0</v>
      </c>
      <c r="JUX3" s="7">
        <v>0</v>
      </c>
      <c r="JUY3" s="7">
        <v>0</v>
      </c>
      <c r="JUZ3" s="7">
        <v>0</v>
      </c>
      <c r="JVA3" s="7">
        <v>0</v>
      </c>
      <c r="JVB3" s="7">
        <v>0</v>
      </c>
      <c r="JVC3" s="7">
        <v>0</v>
      </c>
      <c r="JVD3" s="7">
        <v>0</v>
      </c>
      <c r="JVE3" s="7">
        <v>0</v>
      </c>
      <c r="JVF3" s="7">
        <v>0</v>
      </c>
      <c r="JVG3" s="7">
        <v>0</v>
      </c>
      <c r="JVH3" s="7">
        <v>0</v>
      </c>
      <c r="JVI3" s="7">
        <v>0</v>
      </c>
      <c r="JVJ3" s="7">
        <v>0</v>
      </c>
      <c r="JVK3" s="7">
        <v>0</v>
      </c>
      <c r="JVL3" s="7">
        <v>0</v>
      </c>
      <c r="JVM3" s="7">
        <v>0</v>
      </c>
      <c r="JVN3" s="7">
        <v>0</v>
      </c>
      <c r="JVO3" s="7">
        <v>0</v>
      </c>
      <c r="JVP3" s="7">
        <v>0</v>
      </c>
      <c r="JVQ3" s="7">
        <v>0</v>
      </c>
      <c r="JVR3" s="7">
        <v>0</v>
      </c>
      <c r="JVS3" s="7">
        <v>0</v>
      </c>
      <c r="JVT3" s="7">
        <v>0</v>
      </c>
      <c r="JVU3" s="7">
        <v>0</v>
      </c>
      <c r="JVV3" s="7">
        <v>0</v>
      </c>
      <c r="JVW3" s="7">
        <v>0</v>
      </c>
      <c r="JVX3" s="7">
        <v>0</v>
      </c>
      <c r="JVY3" s="7">
        <v>0</v>
      </c>
      <c r="JVZ3" s="7">
        <v>0</v>
      </c>
      <c r="JWA3" s="7">
        <v>0</v>
      </c>
      <c r="JWB3" s="7">
        <v>0</v>
      </c>
      <c r="JWC3" s="7">
        <v>0</v>
      </c>
      <c r="JWD3" s="7">
        <v>0</v>
      </c>
      <c r="JWE3" s="7">
        <v>0</v>
      </c>
      <c r="JWF3" s="7">
        <v>0</v>
      </c>
      <c r="JWG3" s="7">
        <v>0</v>
      </c>
      <c r="JWH3" s="7">
        <v>0</v>
      </c>
      <c r="JWI3" s="7">
        <v>0</v>
      </c>
      <c r="JWJ3" s="7">
        <v>0</v>
      </c>
      <c r="JWK3" s="7">
        <v>0</v>
      </c>
      <c r="JWL3" s="7">
        <v>0</v>
      </c>
      <c r="JWM3" s="7">
        <v>0</v>
      </c>
      <c r="JWN3" s="7">
        <v>0</v>
      </c>
      <c r="JWO3" s="7">
        <v>0</v>
      </c>
      <c r="JWP3" s="7">
        <v>0</v>
      </c>
      <c r="JWQ3" s="7">
        <v>0</v>
      </c>
      <c r="JWR3" s="7">
        <v>0</v>
      </c>
      <c r="JWS3" s="7">
        <v>0</v>
      </c>
      <c r="JWT3" s="7">
        <v>0</v>
      </c>
      <c r="JWU3" s="7">
        <v>0</v>
      </c>
      <c r="JWV3" s="7">
        <v>0</v>
      </c>
      <c r="JWW3" s="7">
        <v>0</v>
      </c>
      <c r="JWX3" s="7">
        <v>0</v>
      </c>
      <c r="JWY3" s="7">
        <v>0</v>
      </c>
      <c r="JWZ3" s="7">
        <v>0</v>
      </c>
      <c r="JXA3" s="7">
        <v>0</v>
      </c>
      <c r="JXB3" s="7">
        <v>0</v>
      </c>
      <c r="JXC3" s="7">
        <v>0</v>
      </c>
      <c r="JXD3" s="7">
        <v>0</v>
      </c>
      <c r="JXE3" s="7">
        <v>0</v>
      </c>
      <c r="JXF3" s="7">
        <v>0</v>
      </c>
      <c r="JXG3" s="7">
        <v>0</v>
      </c>
      <c r="JXH3" s="7">
        <v>0</v>
      </c>
      <c r="JXI3" s="7">
        <v>0</v>
      </c>
      <c r="JXJ3" s="7">
        <v>0</v>
      </c>
      <c r="JXK3" s="7">
        <v>0</v>
      </c>
      <c r="JXL3" s="7">
        <v>0</v>
      </c>
      <c r="JXM3" s="7">
        <v>0</v>
      </c>
      <c r="JXN3" s="7">
        <v>0</v>
      </c>
      <c r="JXO3" s="7">
        <v>0</v>
      </c>
      <c r="JXP3" s="7">
        <v>0</v>
      </c>
      <c r="JXQ3" s="7">
        <v>0</v>
      </c>
      <c r="JXR3" s="7">
        <v>0</v>
      </c>
      <c r="JXS3" s="7">
        <v>0</v>
      </c>
      <c r="JXT3" s="7">
        <v>0</v>
      </c>
      <c r="JXU3" s="7">
        <v>0</v>
      </c>
      <c r="JXV3" s="7">
        <v>0</v>
      </c>
      <c r="JXW3" s="7">
        <v>0</v>
      </c>
      <c r="JXX3" s="7">
        <v>0</v>
      </c>
      <c r="JXY3" s="7">
        <v>0</v>
      </c>
      <c r="JXZ3" s="7">
        <v>0</v>
      </c>
      <c r="JYA3" s="7">
        <v>0</v>
      </c>
      <c r="JYB3" s="7">
        <v>0</v>
      </c>
      <c r="JYC3" s="7">
        <v>0</v>
      </c>
      <c r="JYD3" s="7">
        <v>0</v>
      </c>
      <c r="JYE3" s="7">
        <v>0</v>
      </c>
      <c r="JYF3" s="7">
        <v>0</v>
      </c>
      <c r="JYG3" s="7">
        <v>0</v>
      </c>
      <c r="JYH3" s="7">
        <v>0</v>
      </c>
      <c r="JYI3" s="7">
        <v>0</v>
      </c>
      <c r="JYJ3" s="7">
        <v>0</v>
      </c>
      <c r="JYK3" s="7">
        <v>0</v>
      </c>
      <c r="JYL3" s="7">
        <v>0</v>
      </c>
      <c r="JYM3" s="7">
        <v>0</v>
      </c>
      <c r="JYN3" s="7">
        <v>0</v>
      </c>
      <c r="JYO3" s="7">
        <v>0</v>
      </c>
      <c r="JYP3" s="7">
        <v>0</v>
      </c>
      <c r="JYQ3" s="7">
        <v>0</v>
      </c>
      <c r="JYR3" s="7">
        <v>0</v>
      </c>
      <c r="JYS3" s="7">
        <v>0</v>
      </c>
      <c r="JYT3" s="7">
        <v>0</v>
      </c>
      <c r="JYU3" s="7">
        <v>0</v>
      </c>
      <c r="JYV3" s="7">
        <v>0</v>
      </c>
      <c r="JYW3" s="7">
        <v>0</v>
      </c>
      <c r="JYX3" s="7">
        <v>0</v>
      </c>
      <c r="JYY3" s="7">
        <v>0</v>
      </c>
      <c r="JYZ3" s="7">
        <v>0</v>
      </c>
      <c r="JZA3" s="7">
        <v>0</v>
      </c>
      <c r="JZB3" s="7">
        <v>0</v>
      </c>
      <c r="JZC3" s="7">
        <v>0</v>
      </c>
      <c r="JZD3" s="7">
        <v>0</v>
      </c>
      <c r="JZE3" s="7">
        <v>0</v>
      </c>
      <c r="JZF3" s="7">
        <v>0</v>
      </c>
      <c r="JZG3" s="7">
        <v>0</v>
      </c>
      <c r="JZH3" s="7">
        <v>0</v>
      </c>
      <c r="JZI3" s="7">
        <v>0</v>
      </c>
      <c r="JZJ3" s="7">
        <v>0</v>
      </c>
      <c r="JZK3" s="7">
        <v>0</v>
      </c>
      <c r="JZL3" s="7">
        <v>0</v>
      </c>
      <c r="JZM3" s="7">
        <v>0</v>
      </c>
      <c r="JZN3" s="7">
        <v>0</v>
      </c>
      <c r="JZO3" s="7">
        <v>0</v>
      </c>
      <c r="JZP3" s="7">
        <v>0</v>
      </c>
      <c r="JZQ3" s="7">
        <v>0</v>
      </c>
      <c r="JZR3" s="7">
        <v>0</v>
      </c>
      <c r="JZS3" s="7">
        <v>0</v>
      </c>
      <c r="JZT3" s="7">
        <v>0</v>
      </c>
      <c r="JZU3" s="7">
        <v>0</v>
      </c>
      <c r="JZV3" s="7">
        <v>0</v>
      </c>
      <c r="JZW3" s="7">
        <v>0</v>
      </c>
      <c r="JZX3" s="7">
        <v>0</v>
      </c>
      <c r="JZY3" s="7">
        <v>0</v>
      </c>
      <c r="JZZ3" s="7">
        <v>0</v>
      </c>
      <c r="KAA3" s="7">
        <v>0</v>
      </c>
      <c r="KAB3" s="7">
        <v>0</v>
      </c>
      <c r="KAC3" s="7">
        <v>0</v>
      </c>
      <c r="KAD3" s="7">
        <v>0</v>
      </c>
      <c r="KAE3" s="7">
        <v>0</v>
      </c>
      <c r="KAF3" s="7">
        <v>0</v>
      </c>
      <c r="KAG3" s="7">
        <v>0</v>
      </c>
      <c r="KAH3" s="7">
        <v>0</v>
      </c>
      <c r="KAI3" s="7">
        <v>0</v>
      </c>
      <c r="KAJ3" s="7">
        <v>0</v>
      </c>
      <c r="KAK3" s="7">
        <v>0</v>
      </c>
      <c r="KAL3" s="7">
        <v>0</v>
      </c>
      <c r="KAM3" s="7">
        <v>0</v>
      </c>
      <c r="KAN3" s="7">
        <v>0</v>
      </c>
      <c r="KAO3" s="7">
        <v>0</v>
      </c>
      <c r="KAP3" s="7">
        <v>0</v>
      </c>
      <c r="KAQ3" s="7">
        <v>0</v>
      </c>
      <c r="KAR3" s="7">
        <v>0</v>
      </c>
      <c r="KAS3" s="7">
        <v>0</v>
      </c>
      <c r="KAT3" s="7">
        <v>0</v>
      </c>
      <c r="KAU3" s="7">
        <v>0</v>
      </c>
      <c r="KAV3" s="7">
        <v>0</v>
      </c>
      <c r="KAW3" s="7">
        <v>0</v>
      </c>
      <c r="KAX3" s="7">
        <v>0</v>
      </c>
      <c r="KAY3" s="7">
        <v>0</v>
      </c>
      <c r="KAZ3" s="7">
        <v>0</v>
      </c>
      <c r="KBA3" s="7">
        <v>0</v>
      </c>
      <c r="KBB3" s="7">
        <v>0</v>
      </c>
      <c r="KBC3" s="7">
        <v>0</v>
      </c>
      <c r="KBD3" s="7">
        <v>0</v>
      </c>
      <c r="KBE3" s="7">
        <v>0</v>
      </c>
      <c r="KBF3" s="7">
        <v>0</v>
      </c>
      <c r="KBG3" s="7">
        <v>0</v>
      </c>
      <c r="KBH3" s="7">
        <v>0</v>
      </c>
      <c r="KBI3" s="7">
        <v>0</v>
      </c>
      <c r="KBJ3" s="7">
        <v>0</v>
      </c>
      <c r="KBK3" s="7">
        <v>0</v>
      </c>
      <c r="KBL3" s="7">
        <v>0</v>
      </c>
      <c r="KBM3" s="7">
        <v>0</v>
      </c>
      <c r="KBN3" s="7">
        <v>0</v>
      </c>
      <c r="KBO3" s="7">
        <v>0</v>
      </c>
      <c r="KBP3" s="7">
        <v>0</v>
      </c>
      <c r="KBQ3" s="7">
        <v>0</v>
      </c>
      <c r="KBR3" s="7">
        <v>0</v>
      </c>
      <c r="KBS3" s="7">
        <v>0</v>
      </c>
      <c r="KBT3" s="7">
        <v>0</v>
      </c>
      <c r="KBU3" s="7">
        <v>0</v>
      </c>
      <c r="KBV3" s="7">
        <v>0</v>
      </c>
      <c r="KBW3" s="7">
        <v>0</v>
      </c>
      <c r="KBX3" s="7">
        <v>0</v>
      </c>
      <c r="KBY3" s="7">
        <v>0</v>
      </c>
      <c r="KBZ3" s="7">
        <v>0</v>
      </c>
      <c r="KCA3" s="7">
        <v>0</v>
      </c>
      <c r="KCB3" s="7">
        <v>0</v>
      </c>
      <c r="KCC3" s="7">
        <v>0</v>
      </c>
      <c r="KCD3" s="7">
        <v>0</v>
      </c>
      <c r="KCE3" s="7">
        <v>0</v>
      </c>
      <c r="KCF3" s="7">
        <v>0</v>
      </c>
      <c r="KCG3" s="7">
        <v>0</v>
      </c>
      <c r="KCH3" s="7">
        <v>0</v>
      </c>
      <c r="KCI3" s="7">
        <v>0</v>
      </c>
      <c r="KCJ3" s="7">
        <v>0</v>
      </c>
      <c r="KCK3" s="7">
        <v>0</v>
      </c>
      <c r="KCL3" s="7">
        <v>0</v>
      </c>
      <c r="KCM3" s="7">
        <v>0</v>
      </c>
      <c r="KCN3" s="7">
        <v>0</v>
      </c>
      <c r="KCO3" s="7">
        <v>0</v>
      </c>
      <c r="KCP3" s="7">
        <v>0</v>
      </c>
      <c r="KCQ3" s="7">
        <v>0</v>
      </c>
      <c r="KCR3" s="7">
        <v>0</v>
      </c>
      <c r="KCS3" s="7">
        <v>0</v>
      </c>
      <c r="KCT3" s="7">
        <v>0</v>
      </c>
      <c r="KCU3" s="7">
        <v>0</v>
      </c>
      <c r="KCV3" s="7">
        <v>0</v>
      </c>
      <c r="KCW3" s="7">
        <v>0</v>
      </c>
      <c r="KCX3" s="7">
        <v>0</v>
      </c>
      <c r="KCY3" s="7">
        <v>0</v>
      </c>
      <c r="KCZ3" s="7">
        <v>0</v>
      </c>
      <c r="KDA3" s="7">
        <v>0</v>
      </c>
      <c r="KDB3" s="7">
        <v>0</v>
      </c>
      <c r="KDC3" s="7">
        <v>0</v>
      </c>
      <c r="KDD3" s="7">
        <v>0</v>
      </c>
      <c r="KDE3" s="7">
        <v>0</v>
      </c>
      <c r="KDF3" s="7">
        <v>0</v>
      </c>
      <c r="KDG3" s="7">
        <v>0</v>
      </c>
      <c r="KDH3" s="7">
        <v>0</v>
      </c>
      <c r="KDI3" s="7">
        <v>0</v>
      </c>
      <c r="KDJ3" s="7">
        <v>0</v>
      </c>
      <c r="KDK3" s="7">
        <v>0</v>
      </c>
      <c r="KDL3" s="7">
        <v>0</v>
      </c>
      <c r="KDM3" s="7">
        <v>0</v>
      </c>
      <c r="KDN3" s="7">
        <v>0</v>
      </c>
      <c r="KDO3" s="7">
        <v>0</v>
      </c>
      <c r="KDP3" s="7">
        <v>0</v>
      </c>
      <c r="KDQ3" s="7">
        <v>0</v>
      </c>
      <c r="KDR3" s="7">
        <v>0</v>
      </c>
      <c r="KDS3" s="7">
        <v>0</v>
      </c>
      <c r="KDT3" s="7">
        <v>0</v>
      </c>
      <c r="KDU3" s="7">
        <v>0</v>
      </c>
      <c r="KDV3" s="7">
        <v>0</v>
      </c>
      <c r="KDW3" s="7">
        <v>0</v>
      </c>
      <c r="KDX3" s="7">
        <v>0</v>
      </c>
      <c r="KDY3" s="7">
        <v>0</v>
      </c>
      <c r="KDZ3" s="7">
        <v>0</v>
      </c>
      <c r="KEA3" s="7">
        <v>0</v>
      </c>
      <c r="KEB3" s="7">
        <v>0</v>
      </c>
      <c r="KEC3" s="7">
        <v>0</v>
      </c>
      <c r="KED3" s="7">
        <v>0</v>
      </c>
      <c r="KEE3" s="7">
        <v>0</v>
      </c>
      <c r="KEF3" s="7">
        <v>0</v>
      </c>
      <c r="KEG3" s="7">
        <v>0</v>
      </c>
      <c r="KEH3" s="7">
        <v>0</v>
      </c>
      <c r="KEI3" s="7">
        <v>0</v>
      </c>
      <c r="KEJ3" s="7">
        <v>0</v>
      </c>
      <c r="KEK3" s="7">
        <v>0</v>
      </c>
      <c r="KEL3" s="7">
        <v>0</v>
      </c>
      <c r="KEM3" s="7">
        <v>0</v>
      </c>
      <c r="KEN3" s="7">
        <v>0</v>
      </c>
      <c r="KEO3" s="7">
        <v>0</v>
      </c>
      <c r="KEP3" s="7">
        <v>0</v>
      </c>
      <c r="KEQ3" s="7">
        <v>0</v>
      </c>
      <c r="KER3" s="7">
        <v>0</v>
      </c>
      <c r="KES3" s="7">
        <v>0</v>
      </c>
      <c r="KET3" s="7">
        <v>0</v>
      </c>
      <c r="KEU3" s="7">
        <v>0</v>
      </c>
      <c r="KEV3" s="7">
        <v>0</v>
      </c>
      <c r="KEW3" s="7">
        <v>0</v>
      </c>
      <c r="KEX3" s="7">
        <v>0</v>
      </c>
      <c r="KEY3" s="7">
        <v>0</v>
      </c>
      <c r="KEZ3" s="7">
        <v>0</v>
      </c>
      <c r="KFA3" s="7">
        <v>0</v>
      </c>
      <c r="KFB3" s="7">
        <v>0</v>
      </c>
      <c r="KFC3" s="7">
        <v>0</v>
      </c>
      <c r="KFD3" s="7">
        <v>0</v>
      </c>
      <c r="KFE3" s="7">
        <v>0</v>
      </c>
      <c r="KFF3" s="7">
        <v>0</v>
      </c>
      <c r="KFG3" s="7">
        <v>0</v>
      </c>
      <c r="KFH3" s="7">
        <v>0</v>
      </c>
      <c r="KFI3" s="7">
        <v>0</v>
      </c>
      <c r="KFJ3" s="7">
        <v>0</v>
      </c>
      <c r="KFK3" s="7">
        <v>0</v>
      </c>
      <c r="KFL3" s="7">
        <v>0</v>
      </c>
      <c r="KFM3" s="7">
        <v>0</v>
      </c>
      <c r="KFN3" s="7">
        <v>0</v>
      </c>
      <c r="KFO3" s="7">
        <v>0</v>
      </c>
      <c r="KFP3" s="7">
        <v>0</v>
      </c>
      <c r="KFQ3" s="7">
        <v>0</v>
      </c>
      <c r="KFR3" s="7">
        <v>0</v>
      </c>
      <c r="KFS3" s="7">
        <v>0</v>
      </c>
      <c r="KFT3" s="7">
        <v>0</v>
      </c>
      <c r="KFU3" s="7">
        <v>0</v>
      </c>
      <c r="KFV3" s="7">
        <v>0</v>
      </c>
      <c r="KFW3" s="7">
        <v>0</v>
      </c>
      <c r="KFX3" s="7">
        <v>0</v>
      </c>
      <c r="KFY3" s="7">
        <v>0</v>
      </c>
      <c r="KFZ3" s="7">
        <v>0</v>
      </c>
      <c r="KGA3" s="7">
        <v>0</v>
      </c>
      <c r="KGB3" s="7">
        <v>0</v>
      </c>
      <c r="KGC3" s="7">
        <v>0</v>
      </c>
      <c r="KGD3" s="7">
        <v>0</v>
      </c>
      <c r="KGE3" s="7">
        <v>0</v>
      </c>
      <c r="KGF3" s="7">
        <v>0</v>
      </c>
      <c r="KGG3" s="7">
        <v>0</v>
      </c>
      <c r="KGH3" s="7">
        <v>0</v>
      </c>
      <c r="KGI3" s="7">
        <v>0</v>
      </c>
      <c r="KGJ3" s="7">
        <v>0</v>
      </c>
      <c r="KGK3" s="7">
        <v>0</v>
      </c>
      <c r="KGL3" s="7">
        <v>0</v>
      </c>
      <c r="KGM3" s="7">
        <v>0</v>
      </c>
      <c r="KGN3" s="7">
        <v>0</v>
      </c>
      <c r="KGO3" s="7">
        <v>0</v>
      </c>
      <c r="KGP3" s="7">
        <v>0</v>
      </c>
      <c r="KGQ3" s="7">
        <v>0</v>
      </c>
      <c r="KGR3" s="7">
        <v>0</v>
      </c>
      <c r="KGS3" s="7">
        <v>0</v>
      </c>
      <c r="KGT3" s="7">
        <v>0</v>
      </c>
      <c r="KGU3" s="7">
        <v>0</v>
      </c>
      <c r="KGV3" s="7">
        <v>0</v>
      </c>
      <c r="KGW3" s="7">
        <v>0</v>
      </c>
      <c r="KGX3" s="7">
        <v>0</v>
      </c>
      <c r="KGY3" s="7">
        <v>0</v>
      </c>
      <c r="KGZ3" s="7">
        <v>0</v>
      </c>
      <c r="KHA3" s="7">
        <v>0</v>
      </c>
      <c r="KHB3" s="7">
        <v>0</v>
      </c>
      <c r="KHC3" s="7">
        <v>0</v>
      </c>
      <c r="KHD3" s="7">
        <v>0</v>
      </c>
      <c r="KHE3" s="7">
        <v>0</v>
      </c>
      <c r="KHF3" s="7">
        <v>0</v>
      </c>
      <c r="KHG3" s="7">
        <v>0</v>
      </c>
      <c r="KHH3" s="7">
        <v>0</v>
      </c>
      <c r="KHI3" s="7">
        <v>0</v>
      </c>
      <c r="KHJ3" s="7">
        <v>0</v>
      </c>
      <c r="KHK3" s="7">
        <v>0</v>
      </c>
      <c r="KHL3" s="7">
        <v>0</v>
      </c>
      <c r="KHM3" s="7">
        <v>0</v>
      </c>
      <c r="KHN3" s="7">
        <v>0</v>
      </c>
      <c r="KHO3" s="7">
        <v>0</v>
      </c>
      <c r="KHP3" s="7">
        <v>0</v>
      </c>
      <c r="KHQ3" s="7">
        <v>0</v>
      </c>
      <c r="KHR3" s="7">
        <v>0</v>
      </c>
      <c r="KHS3" s="7">
        <v>0</v>
      </c>
      <c r="KHT3" s="7">
        <v>0</v>
      </c>
      <c r="KHU3" s="7">
        <v>0</v>
      </c>
      <c r="KHV3" s="7">
        <v>0</v>
      </c>
      <c r="KHW3" s="7">
        <v>0</v>
      </c>
      <c r="KHX3" s="7">
        <v>0</v>
      </c>
      <c r="KHY3" s="7">
        <v>0</v>
      </c>
      <c r="KHZ3" s="7">
        <v>0</v>
      </c>
      <c r="KIA3" s="7">
        <v>0</v>
      </c>
      <c r="KIB3" s="7">
        <v>0</v>
      </c>
      <c r="KIC3" s="7">
        <v>0</v>
      </c>
      <c r="KID3" s="7">
        <v>0</v>
      </c>
      <c r="KIE3" s="7">
        <v>0</v>
      </c>
      <c r="KIF3" s="7">
        <v>0</v>
      </c>
      <c r="KIG3" s="7">
        <v>0</v>
      </c>
      <c r="KIH3" s="7">
        <v>0</v>
      </c>
      <c r="KII3" s="7">
        <v>0</v>
      </c>
      <c r="KIJ3" s="7">
        <v>0</v>
      </c>
      <c r="KIK3" s="7">
        <v>0</v>
      </c>
      <c r="KIL3" s="7">
        <v>0</v>
      </c>
      <c r="KIM3" s="7">
        <v>0</v>
      </c>
      <c r="KIN3" s="7">
        <v>0</v>
      </c>
      <c r="KIO3" s="7">
        <v>0</v>
      </c>
      <c r="KIP3" s="7">
        <v>0</v>
      </c>
      <c r="KIQ3" s="7">
        <v>0</v>
      </c>
      <c r="KIR3" s="7">
        <v>0</v>
      </c>
      <c r="KIS3" s="7">
        <v>0</v>
      </c>
      <c r="KIT3" s="7">
        <v>0</v>
      </c>
      <c r="KIU3" s="7">
        <v>0</v>
      </c>
      <c r="KIV3" s="7">
        <v>0</v>
      </c>
      <c r="KIW3" s="7">
        <v>0</v>
      </c>
      <c r="KIX3" s="7">
        <v>0</v>
      </c>
      <c r="KIY3" s="7">
        <v>0</v>
      </c>
      <c r="KIZ3" s="7">
        <v>0</v>
      </c>
      <c r="KJA3" s="7">
        <v>0</v>
      </c>
      <c r="KJB3" s="7">
        <v>0</v>
      </c>
      <c r="KJC3" s="7">
        <v>0</v>
      </c>
      <c r="KJD3" s="7">
        <v>0</v>
      </c>
      <c r="KJE3" s="7">
        <v>0</v>
      </c>
      <c r="KJF3" s="7">
        <v>0</v>
      </c>
      <c r="KJG3" s="7">
        <v>0</v>
      </c>
      <c r="KJH3" s="7">
        <v>0</v>
      </c>
      <c r="KJI3" s="7">
        <v>0</v>
      </c>
      <c r="KJJ3" s="7">
        <v>0</v>
      </c>
      <c r="KJK3" s="7">
        <v>0</v>
      </c>
      <c r="KJL3" s="7">
        <v>0</v>
      </c>
      <c r="KJM3" s="7">
        <v>0</v>
      </c>
      <c r="KJN3" s="7">
        <v>0</v>
      </c>
      <c r="KJO3" s="7">
        <v>0</v>
      </c>
      <c r="KJP3" s="7">
        <v>0</v>
      </c>
      <c r="KJQ3" s="7">
        <v>0</v>
      </c>
      <c r="KJR3" s="7">
        <v>0</v>
      </c>
      <c r="KJS3" s="7">
        <v>0</v>
      </c>
      <c r="KJT3" s="7">
        <v>0</v>
      </c>
      <c r="KJU3" s="7">
        <v>0</v>
      </c>
      <c r="KJV3" s="7">
        <v>0</v>
      </c>
      <c r="KJW3" s="7">
        <v>0</v>
      </c>
      <c r="KJX3" s="7">
        <v>0</v>
      </c>
      <c r="KJY3" s="7">
        <v>0</v>
      </c>
      <c r="KJZ3" s="7">
        <v>0</v>
      </c>
      <c r="KKA3" s="7">
        <v>0</v>
      </c>
      <c r="KKB3" s="7">
        <v>0</v>
      </c>
      <c r="KKC3" s="7">
        <v>0</v>
      </c>
      <c r="KKD3" s="7">
        <v>0</v>
      </c>
      <c r="KKE3" s="7">
        <v>0</v>
      </c>
      <c r="KKF3" s="7">
        <v>0</v>
      </c>
      <c r="KKG3" s="7">
        <v>0</v>
      </c>
      <c r="KKH3" s="7">
        <v>0</v>
      </c>
      <c r="KKI3" s="7">
        <v>0</v>
      </c>
      <c r="KKJ3" s="7">
        <v>0</v>
      </c>
      <c r="KKK3" s="7">
        <v>0</v>
      </c>
      <c r="KKL3" s="7">
        <v>0</v>
      </c>
      <c r="KKM3" s="7">
        <v>0</v>
      </c>
      <c r="KKN3" s="7">
        <v>0</v>
      </c>
      <c r="KKO3" s="7">
        <v>0</v>
      </c>
      <c r="KKP3" s="7">
        <v>0</v>
      </c>
      <c r="KKQ3" s="7">
        <v>0</v>
      </c>
      <c r="KKR3" s="7">
        <v>0</v>
      </c>
      <c r="KKS3" s="7">
        <v>0</v>
      </c>
      <c r="KKT3" s="7">
        <v>0</v>
      </c>
      <c r="KKU3" s="7">
        <v>0</v>
      </c>
      <c r="KKV3" s="7">
        <v>0</v>
      </c>
      <c r="KKW3" s="7">
        <v>0</v>
      </c>
      <c r="KKX3" s="7">
        <v>0</v>
      </c>
      <c r="KKY3" s="7">
        <v>0</v>
      </c>
      <c r="KKZ3" s="7">
        <v>0</v>
      </c>
      <c r="KLA3" s="7">
        <v>0</v>
      </c>
      <c r="KLB3" s="7">
        <v>0</v>
      </c>
      <c r="KLC3" s="7">
        <v>0</v>
      </c>
      <c r="KLD3" s="7">
        <v>0</v>
      </c>
      <c r="KLE3" s="7">
        <v>0</v>
      </c>
      <c r="KLF3" s="7">
        <v>0</v>
      </c>
      <c r="KLG3" s="7">
        <v>0</v>
      </c>
      <c r="KLH3" s="7">
        <v>0</v>
      </c>
      <c r="KLI3" s="7">
        <v>0</v>
      </c>
      <c r="KLJ3" s="7">
        <v>0</v>
      </c>
      <c r="KLK3" s="7">
        <v>0</v>
      </c>
      <c r="KLL3" s="7">
        <v>0</v>
      </c>
      <c r="KLM3" s="7">
        <v>0</v>
      </c>
      <c r="KLN3" s="7">
        <v>0</v>
      </c>
      <c r="KLO3" s="7">
        <v>0</v>
      </c>
      <c r="KLP3" s="7">
        <v>0</v>
      </c>
      <c r="KLQ3" s="7">
        <v>0</v>
      </c>
      <c r="KLR3" s="7">
        <v>0</v>
      </c>
      <c r="KLS3" s="7">
        <v>0</v>
      </c>
      <c r="KLT3" s="7">
        <v>0</v>
      </c>
      <c r="KLU3" s="7">
        <v>0</v>
      </c>
      <c r="KLV3" s="7">
        <v>0</v>
      </c>
      <c r="KLW3" s="7">
        <v>0</v>
      </c>
      <c r="KLX3" s="7">
        <v>0</v>
      </c>
      <c r="KLY3" s="7">
        <v>0</v>
      </c>
      <c r="KLZ3" s="7">
        <v>0</v>
      </c>
      <c r="KMA3" s="7">
        <v>0</v>
      </c>
      <c r="KMB3" s="7">
        <v>0</v>
      </c>
      <c r="KMC3" s="7">
        <v>0</v>
      </c>
      <c r="KMD3" s="7">
        <v>0</v>
      </c>
      <c r="KME3" s="7">
        <v>0</v>
      </c>
      <c r="KMF3" s="7">
        <v>0</v>
      </c>
      <c r="KMG3" s="7">
        <v>0</v>
      </c>
      <c r="KMH3" s="7">
        <v>0</v>
      </c>
      <c r="KMI3" s="7">
        <v>0</v>
      </c>
      <c r="KMJ3" s="7">
        <v>0</v>
      </c>
      <c r="KMK3" s="7">
        <v>0</v>
      </c>
      <c r="KML3" s="7">
        <v>0</v>
      </c>
      <c r="KMM3" s="7">
        <v>0</v>
      </c>
      <c r="KMN3" s="7">
        <v>0</v>
      </c>
      <c r="KMO3" s="7">
        <v>0</v>
      </c>
      <c r="KMP3" s="7">
        <v>0</v>
      </c>
      <c r="KMQ3" s="7">
        <v>0</v>
      </c>
      <c r="KMR3" s="7">
        <v>0</v>
      </c>
      <c r="KMS3" s="7">
        <v>0</v>
      </c>
      <c r="KMT3" s="7">
        <v>0</v>
      </c>
      <c r="KMU3" s="7">
        <v>0</v>
      </c>
      <c r="KMV3" s="7">
        <v>0</v>
      </c>
      <c r="KMW3" s="7">
        <v>0</v>
      </c>
      <c r="KMX3" s="7">
        <v>0</v>
      </c>
      <c r="KMY3" s="7">
        <v>0</v>
      </c>
      <c r="KMZ3" s="7">
        <v>0</v>
      </c>
      <c r="KNA3" s="7">
        <v>0</v>
      </c>
      <c r="KNB3" s="7">
        <v>0</v>
      </c>
      <c r="KNC3" s="7">
        <v>0</v>
      </c>
      <c r="KND3" s="7">
        <v>0</v>
      </c>
      <c r="KNE3" s="7">
        <v>0</v>
      </c>
      <c r="KNF3" s="7">
        <v>0</v>
      </c>
      <c r="KNG3" s="7">
        <v>0</v>
      </c>
      <c r="KNH3" s="7">
        <v>0</v>
      </c>
      <c r="KNI3" s="7">
        <v>0</v>
      </c>
      <c r="KNJ3" s="7">
        <v>0</v>
      </c>
      <c r="KNK3" s="7">
        <v>0</v>
      </c>
      <c r="KNL3" s="7">
        <v>0</v>
      </c>
      <c r="KNM3" s="7">
        <v>0</v>
      </c>
      <c r="KNN3" s="7">
        <v>0</v>
      </c>
      <c r="KNO3" s="7">
        <v>0</v>
      </c>
      <c r="KNP3" s="7">
        <v>0</v>
      </c>
      <c r="KNQ3" s="7">
        <v>0</v>
      </c>
      <c r="KNR3" s="7">
        <v>0</v>
      </c>
      <c r="KNS3" s="7">
        <v>0</v>
      </c>
      <c r="KNT3" s="7">
        <v>0</v>
      </c>
      <c r="KNU3" s="7">
        <v>0</v>
      </c>
      <c r="KNV3" s="7">
        <v>0</v>
      </c>
      <c r="KNW3" s="7">
        <v>0</v>
      </c>
      <c r="KNX3" s="7">
        <v>0</v>
      </c>
      <c r="KNY3" s="7">
        <v>0</v>
      </c>
      <c r="KNZ3" s="7">
        <v>0</v>
      </c>
      <c r="KOA3" s="7">
        <v>0</v>
      </c>
      <c r="KOB3" s="7">
        <v>0</v>
      </c>
      <c r="KOC3" s="7">
        <v>0</v>
      </c>
      <c r="KOD3" s="7">
        <v>0</v>
      </c>
      <c r="KOE3" s="7">
        <v>0</v>
      </c>
      <c r="KOF3" s="7">
        <v>0</v>
      </c>
      <c r="KOG3" s="7">
        <v>0</v>
      </c>
      <c r="KOH3" s="7">
        <v>0</v>
      </c>
      <c r="KOI3" s="7">
        <v>0</v>
      </c>
      <c r="KOJ3" s="7">
        <v>0</v>
      </c>
      <c r="KOK3" s="7">
        <v>0</v>
      </c>
      <c r="KOL3" s="7">
        <v>0</v>
      </c>
      <c r="KOM3" s="7">
        <v>0</v>
      </c>
      <c r="KON3" s="7">
        <v>0</v>
      </c>
      <c r="KOO3" s="7">
        <v>0</v>
      </c>
      <c r="KOP3" s="7">
        <v>0</v>
      </c>
      <c r="KOQ3" s="7">
        <v>0</v>
      </c>
      <c r="KOR3" s="7">
        <v>0</v>
      </c>
      <c r="KOS3" s="7">
        <v>0</v>
      </c>
      <c r="KOT3" s="7">
        <v>0</v>
      </c>
      <c r="KOU3" s="7">
        <v>0</v>
      </c>
      <c r="KOV3" s="7">
        <v>0</v>
      </c>
      <c r="KOW3" s="7">
        <v>0</v>
      </c>
      <c r="KOX3" s="7">
        <v>0</v>
      </c>
      <c r="KOY3" s="7">
        <v>0</v>
      </c>
      <c r="KOZ3" s="7">
        <v>0</v>
      </c>
      <c r="KPA3" s="7">
        <v>0</v>
      </c>
      <c r="KPB3" s="7">
        <v>0</v>
      </c>
      <c r="KPC3" s="7">
        <v>0</v>
      </c>
      <c r="KPD3" s="7">
        <v>0</v>
      </c>
      <c r="KPE3" s="7">
        <v>0</v>
      </c>
      <c r="KPF3" s="7">
        <v>0</v>
      </c>
      <c r="KPG3" s="7">
        <v>0</v>
      </c>
      <c r="KPH3" s="7">
        <v>0</v>
      </c>
      <c r="KPI3" s="7">
        <v>0</v>
      </c>
      <c r="KPJ3" s="7">
        <v>0</v>
      </c>
      <c r="KPK3" s="7">
        <v>0</v>
      </c>
      <c r="KPL3" s="7">
        <v>0</v>
      </c>
      <c r="KPM3" s="7">
        <v>0</v>
      </c>
      <c r="KPN3" s="7">
        <v>0</v>
      </c>
      <c r="KPO3" s="7">
        <v>0</v>
      </c>
      <c r="KPP3" s="7">
        <v>0</v>
      </c>
      <c r="KPQ3" s="7">
        <v>0</v>
      </c>
      <c r="KPR3" s="7">
        <v>0</v>
      </c>
      <c r="KPS3" s="7">
        <v>0</v>
      </c>
      <c r="KPT3" s="7">
        <v>0</v>
      </c>
      <c r="KPU3" s="7">
        <v>0</v>
      </c>
      <c r="KPV3" s="7">
        <v>0</v>
      </c>
      <c r="KPW3" s="7">
        <v>0</v>
      </c>
      <c r="KPX3" s="7">
        <v>0</v>
      </c>
      <c r="KPY3" s="7">
        <v>0</v>
      </c>
      <c r="KPZ3" s="7">
        <v>0</v>
      </c>
      <c r="KQA3" s="7">
        <v>0</v>
      </c>
      <c r="KQB3" s="7">
        <v>0</v>
      </c>
      <c r="KQC3" s="7">
        <v>0</v>
      </c>
      <c r="KQD3" s="7">
        <v>0</v>
      </c>
      <c r="KQE3" s="7">
        <v>0</v>
      </c>
      <c r="KQF3" s="7">
        <v>0</v>
      </c>
      <c r="KQG3" s="7">
        <v>0</v>
      </c>
      <c r="KQH3" s="7">
        <v>0</v>
      </c>
      <c r="KQI3" s="7">
        <v>0</v>
      </c>
      <c r="KQJ3" s="7">
        <v>0</v>
      </c>
      <c r="KQK3" s="7">
        <v>0</v>
      </c>
      <c r="KQL3" s="7">
        <v>0</v>
      </c>
      <c r="KQM3" s="7">
        <v>0</v>
      </c>
      <c r="KQN3" s="7">
        <v>0</v>
      </c>
      <c r="KQO3" s="7">
        <v>0</v>
      </c>
      <c r="KQP3" s="7">
        <v>0</v>
      </c>
      <c r="KQQ3" s="7">
        <v>0</v>
      </c>
      <c r="KQR3" s="7">
        <v>0</v>
      </c>
      <c r="KQS3" s="7">
        <v>0</v>
      </c>
      <c r="KQT3" s="7">
        <v>0</v>
      </c>
      <c r="KQU3" s="7">
        <v>0</v>
      </c>
      <c r="KQV3" s="7">
        <v>0</v>
      </c>
      <c r="KQW3" s="7">
        <v>0</v>
      </c>
      <c r="KQX3" s="7">
        <v>0</v>
      </c>
      <c r="KQY3" s="7">
        <v>0</v>
      </c>
      <c r="KQZ3" s="7">
        <v>0</v>
      </c>
      <c r="KRA3" s="7">
        <v>0</v>
      </c>
      <c r="KRB3" s="7">
        <v>0</v>
      </c>
      <c r="KRC3" s="7">
        <v>0</v>
      </c>
      <c r="KRD3" s="7">
        <v>0</v>
      </c>
      <c r="KRE3" s="7">
        <v>0</v>
      </c>
      <c r="KRF3" s="7">
        <v>0</v>
      </c>
      <c r="KRG3" s="7">
        <v>0</v>
      </c>
      <c r="KRH3" s="7">
        <v>0</v>
      </c>
      <c r="KRI3" s="7">
        <v>0</v>
      </c>
      <c r="KRJ3" s="7">
        <v>0</v>
      </c>
      <c r="KRK3" s="7">
        <v>0</v>
      </c>
      <c r="KRL3" s="7">
        <v>0</v>
      </c>
      <c r="KRM3" s="7">
        <v>0</v>
      </c>
      <c r="KRN3" s="7">
        <v>0</v>
      </c>
      <c r="KRO3" s="7">
        <v>0</v>
      </c>
      <c r="KRP3" s="7">
        <v>0</v>
      </c>
      <c r="KRQ3" s="7">
        <v>0</v>
      </c>
      <c r="KRR3" s="7">
        <v>0</v>
      </c>
      <c r="KRS3" s="7">
        <v>0</v>
      </c>
      <c r="KRT3" s="7">
        <v>0</v>
      </c>
      <c r="KRU3" s="7">
        <v>0</v>
      </c>
      <c r="KRV3" s="7">
        <v>0</v>
      </c>
      <c r="KRW3" s="7">
        <v>0</v>
      </c>
      <c r="KRX3" s="7">
        <v>0</v>
      </c>
      <c r="KRY3" s="7">
        <v>0</v>
      </c>
      <c r="KRZ3" s="7">
        <v>0</v>
      </c>
      <c r="KSA3" s="7">
        <v>0</v>
      </c>
      <c r="KSB3" s="7">
        <v>0</v>
      </c>
      <c r="KSC3" s="7">
        <v>0</v>
      </c>
      <c r="KSD3" s="7">
        <v>0</v>
      </c>
      <c r="KSE3" s="7">
        <v>0</v>
      </c>
      <c r="KSF3" s="7">
        <v>0</v>
      </c>
      <c r="KSG3" s="7">
        <v>0</v>
      </c>
      <c r="KSH3" s="7">
        <v>0</v>
      </c>
      <c r="KSI3" s="7">
        <v>0</v>
      </c>
      <c r="KSJ3" s="7">
        <v>0</v>
      </c>
      <c r="KSK3" s="7">
        <v>0</v>
      </c>
      <c r="KSL3" s="7">
        <v>0</v>
      </c>
      <c r="KSM3" s="7">
        <v>0</v>
      </c>
      <c r="KSN3" s="7">
        <v>0</v>
      </c>
      <c r="KSO3" s="7">
        <v>0</v>
      </c>
      <c r="KSP3" s="7">
        <v>0</v>
      </c>
      <c r="KSQ3" s="7">
        <v>0</v>
      </c>
      <c r="KSR3" s="7">
        <v>0</v>
      </c>
      <c r="KSS3" s="7">
        <v>0</v>
      </c>
      <c r="KST3" s="7">
        <v>0</v>
      </c>
      <c r="KSU3" s="7">
        <v>0</v>
      </c>
      <c r="KSV3" s="7">
        <v>0</v>
      </c>
      <c r="KSW3" s="7">
        <v>0</v>
      </c>
      <c r="KSX3" s="7">
        <v>0</v>
      </c>
      <c r="KSY3" s="7">
        <v>0</v>
      </c>
      <c r="KSZ3" s="7">
        <v>0</v>
      </c>
      <c r="KTA3" s="7">
        <v>0</v>
      </c>
      <c r="KTB3" s="7">
        <v>0</v>
      </c>
      <c r="KTC3" s="7">
        <v>0</v>
      </c>
      <c r="KTD3" s="7">
        <v>0</v>
      </c>
      <c r="KTE3" s="7">
        <v>0</v>
      </c>
      <c r="KTF3" s="7">
        <v>0</v>
      </c>
      <c r="KTG3" s="7">
        <v>0</v>
      </c>
      <c r="KTH3" s="7">
        <v>0</v>
      </c>
      <c r="KTI3" s="7">
        <v>0</v>
      </c>
      <c r="KTJ3" s="7">
        <v>0</v>
      </c>
      <c r="KTK3" s="7">
        <v>0</v>
      </c>
      <c r="KTL3" s="7">
        <v>0</v>
      </c>
      <c r="KTM3" s="7">
        <v>0</v>
      </c>
      <c r="KTN3" s="7">
        <v>0</v>
      </c>
      <c r="KTO3" s="7">
        <v>0</v>
      </c>
      <c r="KTP3" s="7">
        <v>0</v>
      </c>
      <c r="KTQ3" s="7">
        <v>0</v>
      </c>
      <c r="KTR3" s="7">
        <v>0</v>
      </c>
      <c r="KTS3" s="7">
        <v>0</v>
      </c>
      <c r="KTT3" s="7">
        <v>0</v>
      </c>
      <c r="KTU3" s="7">
        <v>0</v>
      </c>
      <c r="KTV3" s="7">
        <v>0</v>
      </c>
      <c r="KTW3" s="7">
        <v>0</v>
      </c>
      <c r="KTX3" s="7">
        <v>0</v>
      </c>
      <c r="KTY3" s="7">
        <v>0</v>
      </c>
      <c r="KTZ3" s="7">
        <v>0</v>
      </c>
      <c r="KUA3" s="7">
        <v>0</v>
      </c>
      <c r="KUB3" s="7">
        <v>0</v>
      </c>
      <c r="KUC3" s="7">
        <v>0</v>
      </c>
      <c r="KUD3" s="7">
        <v>0</v>
      </c>
      <c r="KUE3" s="7">
        <v>0</v>
      </c>
      <c r="KUF3" s="7">
        <v>0</v>
      </c>
      <c r="KUG3" s="7">
        <v>0</v>
      </c>
      <c r="KUH3" s="7">
        <v>0</v>
      </c>
      <c r="KUI3" s="7">
        <v>0</v>
      </c>
      <c r="KUJ3" s="7">
        <v>0</v>
      </c>
      <c r="KUK3" s="7">
        <v>0</v>
      </c>
      <c r="KUL3" s="7">
        <v>0</v>
      </c>
      <c r="KUM3" s="7">
        <v>0</v>
      </c>
      <c r="KUN3" s="7">
        <v>0</v>
      </c>
      <c r="KUO3" s="7">
        <v>0</v>
      </c>
      <c r="KUP3" s="7">
        <v>0</v>
      </c>
      <c r="KUQ3" s="7">
        <v>0</v>
      </c>
      <c r="KUR3" s="7">
        <v>0</v>
      </c>
      <c r="KUS3" s="7">
        <v>0</v>
      </c>
      <c r="KUT3" s="7">
        <v>0</v>
      </c>
      <c r="KUU3" s="7">
        <v>0</v>
      </c>
      <c r="KUV3" s="7">
        <v>0</v>
      </c>
      <c r="KUW3" s="7">
        <v>0</v>
      </c>
      <c r="KUX3" s="7">
        <v>0</v>
      </c>
      <c r="KUY3" s="7">
        <v>0</v>
      </c>
      <c r="KUZ3" s="7">
        <v>0</v>
      </c>
      <c r="KVA3" s="7">
        <v>0</v>
      </c>
      <c r="KVB3" s="7">
        <v>0</v>
      </c>
      <c r="KVC3" s="7">
        <v>0</v>
      </c>
      <c r="KVD3" s="7">
        <v>0</v>
      </c>
      <c r="KVE3" s="7">
        <v>0</v>
      </c>
      <c r="KVF3" s="7">
        <v>0</v>
      </c>
      <c r="KVG3" s="7">
        <v>0</v>
      </c>
      <c r="KVH3" s="7">
        <v>0</v>
      </c>
      <c r="KVI3" s="7">
        <v>0</v>
      </c>
      <c r="KVJ3" s="7">
        <v>0</v>
      </c>
      <c r="KVK3" s="7">
        <v>0</v>
      </c>
      <c r="KVL3" s="7">
        <v>0</v>
      </c>
      <c r="KVM3" s="7">
        <v>0</v>
      </c>
      <c r="KVN3" s="7">
        <v>0</v>
      </c>
      <c r="KVO3" s="7">
        <v>0</v>
      </c>
      <c r="KVP3" s="7">
        <v>0</v>
      </c>
      <c r="KVQ3" s="7">
        <v>0</v>
      </c>
      <c r="KVR3" s="7">
        <v>0</v>
      </c>
      <c r="KVS3" s="7">
        <v>0</v>
      </c>
      <c r="KVT3" s="7">
        <v>0</v>
      </c>
      <c r="KVU3" s="7">
        <v>0</v>
      </c>
      <c r="KVV3" s="7">
        <v>0</v>
      </c>
      <c r="KVW3" s="7">
        <v>0</v>
      </c>
      <c r="KVX3" s="7">
        <v>0</v>
      </c>
      <c r="KVY3" s="7">
        <v>0</v>
      </c>
      <c r="KVZ3" s="7">
        <v>0</v>
      </c>
      <c r="KWA3" s="7">
        <v>0</v>
      </c>
      <c r="KWB3" s="7">
        <v>0</v>
      </c>
      <c r="KWC3" s="7">
        <v>0</v>
      </c>
      <c r="KWD3" s="7">
        <v>0</v>
      </c>
      <c r="KWE3" s="7">
        <v>0</v>
      </c>
      <c r="KWF3" s="7">
        <v>0</v>
      </c>
      <c r="KWG3" s="7">
        <v>0</v>
      </c>
      <c r="KWH3" s="7">
        <v>0</v>
      </c>
      <c r="KWI3" s="7">
        <v>0</v>
      </c>
      <c r="KWJ3" s="7">
        <v>0</v>
      </c>
      <c r="KWK3" s="7">
        <v>0</v>
      </c>
      <c r="KWL3" s="7">
        <v>0</v>
      </c>
      <c r="KWM3" s="7">
        <v>0</v>
      </c>
      <c r="KWN3" s="7">
        <v>0</v>
      </c>
      <c r="KWO3" s="7">
        <v>0</v>
      </c>
      <c r="KWP3" s="7">
        <v>0</v>
      </c>
      <c r="KWQ3" s="7">
        <v>0</v>
      </c>
      <c r="KWR3" s="7">
        <v>0</v>
      </c>
      <c r="KWS3" s="7">
        <v>0</v>
      </c>
      <c r="KWT3" s="7">
        <v>0</v>
      </c>
      <c r="KWU3" s="7">
        <v>0</v>
      </c>
      <c r="KWV3" s="7">
        <v>0</v>
      </c>
      <c r="KWW3" s="7">
        <v>0</v>
      </c>
      <c r="KWX3" s="7">
        <v>0</v>
      </c>
      <c r="KWY3" s="7">
        <v>0</v>
      </c>
      <c r="KWZ3" s="7">
        <v>0</v>
      </c>
      <c r="KXA3" s="7">
        <v>0</v>
      </c>
      <c r="KXB3" s="7">
        <v>0</v>
      </c>
      <c r="KXC3" s="7">
        <v>0</v>
      </c>
      <c r="KXD3" s="7">
        <v>0</v>
      </c>
      <c r="KXE3" s="7">
        <v>0</v>
      </c>
      <c r="KXF3" s="7">
        <v>0</v>
      </c>
      <c r="KXG3" s="7">
        <v>0</v>
      </c>
      <c r="KXH3" s="7">
        <v>0</v>
      </c>
      <c r="KXI3" s="7">
        <v>0</v>
      </c>
      <c r="KXJ3" s="7">
        <v>0</v>
      </c>
      <c r="KXK3" s="7">
        <v>0</v>
      </c>
      <c r="KXL3" s="7">
        <v>0</v>
      </c>
      <c r="KXM3" s="7">
        <v>0</v>
      </c>
      <c r="KXN3" s="7">
        <v>0</v>
      </c>
      <c r="KXO3" s="7">
        <v>0</v>
      </c>
      <c r="KXP3" s="7">
        <v>0</v>
      </c>
      <c r="KXQ3" s="7">
        <v>0</v>
      </c>
      <c r="KXR3" s="7">
        <v>0</v>
      </c>
      <c r="KXS3" s="7">
        <v>0</v>
      </c>
      <c r="KXT3" s="7">
        <v>0</v>
      </c>
      <c r="KXU3" s="7">
        <v>0</v>
      </c>
      <c r="KXV3" s="7">
        <v>0</v>
      </c>
      <c r="KXW3" s="7">
        <v>0</v>
      </c>
      <c r="KXX3" s="7">
        <v>0</v>
      </c>
      <c r="KXY3" s="7">
        <v>0</v>
      </c>
      <c r="KXZ3" s="7">
        <v>0</v>
      </c>
      <c r="KYA3" s="7">
        <v>0</v>
      </c>
      <c r="KYB3" s="7">
        <v>0</v>
      </c>
      <c r="KYC3" s="7">
        <v>0</v>
      </c>
      <c r="KYD3" s="7">
        <v>0</v>
      </c>
      <c r="KYE3" s="7">
        <v>0</v>
      </c>
      <c r="KYF3" s="7">
        <v>0</v>
      </c>
      <c r="KYG3" s="7">
        <v>0</v>
      </c>
      <c r="KYH3" s="7">
        <v>0</v>
      </c>
      <c r="KYI3" s="7">
        <v>0</v>
      </c>
      <c r="KYJ3" s="7">
        <v>0</v>
      </c>
      <c r="KYK3" s="7">
        <v>0</v>
      </c>
      <c r="KYL3" s="7">
        <v>0</v>
      </c>
      <c r="KYM3" s="7">
        <v>0</v>
      </c>
      <c r="KYN3" s="7">
        <v>0</v>
      </c>
      <c r="KYO3" s="7">
        <v>0</v>
      </c>
      <c r="KYP3" s="7">
        <v>0</v>
      </c>
      <c r="KYQ3" s="7">
        <v>0</v>
      </c>
      <c r="KYR3" s="7">
        <v>0</v>
      </c>
      <c r="KYS3" s="7">
        <v>0</v>
      </c>
      <c r="KYT3" s="7">
        <v>0</v>
      </c>
      <c r="KYU3" s="7">
        <v>0</v>
      </c>
      <c r="KYV3" s="7">
        <v>0</v>
      </c>
      <c r="KYW3" s="7">
        <v>0</v>
      </c>
      <c r="KYX3" s="7">
        <v>0</v>
      </c>
      <c r="KYY3" s="7">
        <v>0</v>
      </c>
      <c r="KYZ3" s="7">
        <v>0</v>
      </c>
      <c r="KZA3" s="7">
        <v>0</v>
      </c>
      <c r="KZB3" s="7">
        <v>0</v>
      </c>
      <c r="KZC3" s="7">
        <v>0</v>
      </c>
      <c r="KZD3" s="7">
        <v>0</v>
      </c>
      <c r="KZE3" s="7">
        <v>0</v>
      </c>
      <c r="KZF3" s="7">
        <v>0</v>
      </c>
      <c r="KZG3" s="7">
        <v>0</v>
      </c>
      <c r="KZH3" s="7">
        <v>0</v>
      </c>
      <c r="KZI3" s="7">
        <v>0</v>
      </c>
      <c r="KZJ3" s="7">
        <v>0</v>
      </c>
      <c r="KZK3" s="7">
        <v>0</v>
      </c>
      <c r="KZL3" s="7">
        <v>0</v>
      </c>
      <c r="KZM3" s="7">
        <v>0</v>
      </c>
      <c r="KZN3" s="7">
        <v>0</v>
      </c>
      <c r="KZO3" s="7">
        <v>0</v>
      </c>
      <c r="KZP3" s="7">
        <v>0</v>
      </c>
      <c r="KZQ3" s="7">
        <v>0</v>
      </c>
      <c r="KZR3" s="7">
        <v>0</v>
      </c>
      <c r="KZS3" s="7">
        <v>0</v>
      </c>
      <c r="KZT3" s="7">
        <v>0</v>
      </c>
      <c r="KZU3" s="7">
        <v>0</v>
      </c>
      <c r="KZV3" s="7">
        <v>0</v>
      </c>
      <c r="KZW3" s="7">
        <v>0</v>
      </c>
      <c r="KZX3" s="7">
        <v>0</v>
      </c>
      <c r="KZY3" s="7">
        <v>0</v>
      </c>
      <c r="KZZ3" s="7">
        <v>0</v>
      </c>
      <c r="LAA3" s="7">
        <v>0</v>
      </c>
      <c r="LAB3" s="7">
        <v>0</v>
      </c>
      <c r="LAC3" s="7">
        <v>0</v>
      </c>
      <c r="LAD3" s="7">
        <v>0</v>
      </c>
      <c r="LAE3" s="7">
        <v>0</v>
      </c>
      <c r="LAF3" s="7">
        <v>0</v>
      </c>
      <c r="LAG3" s="7">
        <v>0</v>
      </c>
      <c r="LAH3" s="7">
        <v>0</v>
      </c>
      <c r="LAI3" s="7">
        <v>0</v>
      </c>
      <c r="LAJ3" s="7">
        <v>0</v>
      </c>
      <c r="LAK3" s="7">
        <v>0</v>
      </c>
      <c r="LAL3" s="7">
        <v>0</v>
      </c>
      <c r="LAM3" s="7">
        <v>0</v>
      </c>
      <c r="LAN3" s="7">
        <v>0</v>
      </c>
      <c r="LAO3" s="7">
        <v>0</v>
      </c>
      <c r="LAP3" s="7">
        <v>0</v>
      </c>
      <c r="LAQ3" s="7">
        <v>0</v>
      </c>
      <c r="LAR3" s="7">
        <v>0</v>
      </c>
      <c r="LAS3" s="7">
        <v>0</v>
      </c>
      <c r="LAT3" s="7">
        <v>0</v>
      </c>
      <c r="LAU3" s="7">
        <v>0</v>
      </c>
      <c r="LAV3" s="7">
        <v>0</v>
      </c>
      <c r="LAW3" s="7">
        <v>0</v>
      </c>
      <c r="LAX3" s="7">
        <v>0</v>
      </c>
      <c r="LAY3" s="7">
        <v>0</v>
      </c>
      <c r="LAZ3" s="7">
        <v>0</v>
      </c>
      <c r="LBA3" s="7">
        <v>0</v>
      </c>
      <c r="LBB3" s="7">
        <v>0</v>
      </c>
      <c r="LBC3" s="7">
        <v>0</v>
      </c>
      <c r="LBD3" s="7">
        <v>0</v>
      </c>
      <c r="LBE3" s="7">
        <v>0</v>
      </c>
      <c r="LBF3" s="7">
        <v>0</v>
      </c>
      <c r="LBG3" s="7">
        <v>0</v>
      </c>
      <c r="LBH3" s="7">
        <v>0</v>
      </c>
      <c r="LBI3" s="7">
        <v>0</v>
      </c>
      <c r="LBJ3" s="7">
        <v>0</v>
      </c>
      <c r="LBK3" s="7">
        <v>0</v>
      </c>
      <c r="LBL3" s="7">
        <v>0</v>
      </c>
      <c r="LBM3" s="7">
        <v>0</v>
      </c>
      <c r="LBN3" s="7">
        <v>0</v>
      </c>
      <c r="LBO3" s="7">
        <v>0</v>
      </c>
      <c r="LBP3" s="7">
        <v>0</v>
      </c>
      <c r="LBQ3" s="7">
        <v>0</v>
      </c>
      <c r="LBR3" s="7">
        <v>0</v>
      </c>
      <c r="LBS3" s="7">
        <v>0</v>
      </c>
      <c r="LBT3" s="7">
        <v>0</v>
      </c>
      <c r="LBU3" s="7">
        <v>0</v>
      </c>
      <c r="LBV3" s="7">
        <v>0</v>
      </c>
      <c r="LBW3" s="7">
        <v>0</v>
      </c>
      <c r="LBX3" s="7">
        <v>0</v>
      </c>
      <c r="LBY3" s="7">
        <v>0</v>
      </c>
      <c r="LBZ3" s="7">
        <v>0</v>
      </c>
      <c r="LCA3" s="7">
        <v>0</v>
      </c>
      <c r="LCB3" s="7">
        <v>0</v>
      </c>
      <c r="LCC3" s="7">
        <v>0</v>
      </c>
      <c r="LCD3" s="7">
        <v>0</v>
      </c>
      <c r="LCE3" s="7">
        <v>0</v>
      </c>
      <c r="LCF3" s="7">
        <v>0</v>
      </c>
      <c r="LCG3" s="7">
        <v>0</v>
      </c>
      <c r="LCH3" s="7">
        <v>0</v>
      </c>
      <c r="LCI3" s="7">
        <v>0</v>
      </c>
      <c r="LCJ3" s="7">
        <v>0</v>
      </c>
      <c r="LCK3" s="7">
        <v>0</v>
      </c>
      <c r="LCL3" s="7">
        <v>0</v>
      </c>
      <c r="LCM3" s="7">
        <v>0</v>
      </c>
      <c r="LCN3" s="7">
        <v>0</v>
      </c>
      <c r="LCO3" s="7">
        <v>0</v>
      </c>
      <c r="LCP3" s="7">
        <v>0</v>
      </c>
      <c r="LCQ3" s="7">
        <v>0</v>
      </c>
      <c r="LCR3" s="7">
        <v>0</v>
      </c>
      <c r="LCS3" s="7">
        <v>0</v>
      </c>
      <c r="LCT3" s="7">
        <v>0</v>
      </c>
      <c r="LCU3" s="7">
        <v>0</v>
      </c>
      <c r="LCV3" s="7">
        <v>0</v>
      </c>
      <c r="LCW3" s="7">
        <v>0</v>
      </c>
      <c r="LCX3" s="7">
        <v>0</v>
      </c>
      <c r="LCY3" s="7">
        <v>0</v>
      </c>
      <c r="LCZ3" s="7">
        <v>0</v>
      </c>
      <c r="LDA3" s="7">
        <v>0</v>
      </c>
      <c r="LDB3" s="7">
        <v>0</v>
      </c>
      <c r="LDC3" s="7">
        <v>0</v>
      </c>
      <c r="LDD3" s="7">
        <v>0</v>
      </c>
      <c r="LDE3" s="7">
        <v>0</v>
      </c>
      <c r="LDF3" s="7">
        <v>0</v>
      </c>
      <c r="LDG3" s="7">
        <v>0</v>
      </c>
      <c r="LDH3" s="7">
        <v>0</v>
      </c>
      <c r="LDI3" s="7">
        <v>0</v>
      </c>
      <c r="LDJ3" s="7">
        <v>0</v>
      </c>
      <c r="LDK3" s="7">
        <v>0</v>
      </c>
      <c r="LDL3" s="7">
        <v>0</v>
      </c>
      <c r="LDM3" s="7">
        <v>0</v>
      </c>
      <c r="LDN3" s="7">
        <v>0</v>
      </c>
      <c r="LDO3" s="7">
        <v>0</v>
      </c>
      <c r="LDP3" s="7">
        <v>0</v>
      </c>
      <c r="LDQ3" s="7">
        <v>0</v>
      </c>
      <c r="LDR3" s="7">
        <v>0</v>
      </c>
      <c r="LDS3" s="7">
        <v>0</v>
      </c>
      <c r="LDT3" s="7">
        <v>0</v>
      </c>
      <c r="LDU3" s="7">
        <v>0</v>
      </c>
      <c r="LDV3" s="7">
        <v>0</v>
      </c>
      <c r="LDW3" s="7">
        <v>0</v>
      </c>
      <c r="LDX3" s="7">
        <v>0</v>
      </c>
      <c r="LDY3" s="7">
        <v>0</v>
      </c>
      <c r="LDZ3" s="7">
        <v>0</v>
      </c>
      <c r="LEA3" s="7">
        <v>0</v>
      </c>
      <c r="LEB3" s="7">
        <v>0</v>
      </c>
      <c r="LEC3" s="7">
        <v>0</v>
      </c>
      <c r="LED3" s="7">
        <v>0</v>
      </c>
      <c r="LEE3" s="7">
        <v>0</v>
      </c>
      <c r="LEF3" s="7">
        <v>0</v>
      </c>
      <c r="LEG3" s="7">
        <v>0</v>
      </c>
      <c r="LEH3" s="7">
        <v>0</v>
      </c>
      <c r="LEI3" s="7">
        <v>0</v>
      </c>
      <c r="LEJ3" s="7">
        <v>0</v>
      </c>
      <c r="LEK3" s="7">
        <v>0</v>
      </c>
      <c r="LEL3" s="7">
        <v>0</v>
      </c>
      <c r="LEM3" s="7">
        <v>0</v>
      </c>
      <c r="LEN3" s="7">
        <v>0</v>
      </c>
      <c r="LEO3" s="7">
        <v>0</v>
      </c>
      <c r="LEP3" s="7">
        <v>0</v>
      </c>
      <c r="LEQ3" s="7">
        <v>0</v>
      </c>
      <c r="LER3" s="7">
        <v>0</v>
      </c>
      <c r="LES3" s="7">
        <v>0</v>
      </c>
      <c r="LET3" s="7">
        <v>0</v>
      </c>
      <c r="LEU3" s="7">
        <v>0</v>
      </c>
      <c r="LEV3" s="7">
        <v>0</v>
      </c>
      <c r="LEW3" s="7">
        <v>0</v>
      </c>
      <c r="LEX3" s="7">
        <v>0</v>
      </c>
      <c r="LEY3" s="7">
        <v>0</v>
      </c>
      <c r="LEZ3" s="7">
        <v>0</v>
      </c>
      <c r="LFA3" s="7">
        <v>0</v>
      </c>
      <c r="LFB3" s="7">
        <v>0</v>
      </c>
      <c r="LFC3" s="7">
        <v>0</v>
      </c>
      <c r="LFD3" s="7">
        <v>0</v>
      </c>
      <c r="LFE3" s="7">
        <v>0</v>
      </c>
      <c r="LFF3" s="7">
        <v>0</v>
      </c>
      <c r="LFG3" s="7">
        <v>0</v>
      </c>
      <c r="LFH3" s="7">
        <v>0</v>
      </c>
      <c r="LFI3" s="7">
        <v>0</v>
      </c>
      <c r="LFJ3" s="7">
        <v>0</v>
      </c>
      <c r="LFK3" s="7">
        <v>0</v>
      </c>
      <c r="LFL3" s="7">
        <v>0</v>
      </c>
      <c r="LFM3" s="7">
        <v>0</v>
      </c>
      <c r="LFN3" s="7">
        <v>0</v>
      </c>
      <c r="LFO3" s="7">
        <v>0</v>
      </c>
      <c r="LFP3" s="7">
        <v>0</v>
      </c>
      <c r="LFQ3" s="7">
        <v>0</v>
      </c>
      <c r="LFR3" s="7">
        <v>0</v>
      </c>
      <c r="LFS3" s="7">
        <v>0</v>
      </c>
      <c r="LFT3" s="7">
        <v>0</v>
      </c>
      <c r="LFU3" s="7">
        <v>0</v>
      </c>
      <c r="LFV3" s="7">
        <v>0</v>
      </c>
      <c r="LFW3" s="7">
        <v>0</v>
      </c>
      <c r="LFX3" s="7">
        <v>0</v>
      </c>
      <c r="LFY3" s="7">
        <v>0</v>
      </c>
      <c r="LFZ3" s="7">
        <v>0</v>
      </c>
      <c r="LGA3" s="7">
        <v>0</v>
      </c>
      <c r="LGB3" s="7">
        <v>0</v>
      </c>
      <c r="LGC3" s="7">
        <v>0</v>
      </c>
      <c r="LGD3" s="7">
        <v>0</v>
      </c>
      <c r="LGE3" s="7">
        <v>0</v>
      </c>
      <c r="LGF3" s="7">
        <v>0</v>
      </c>
      <c r="LGG3" s="7">
        <v>0</v>
      </c>
      <c r="LGH3" s="7">
        <v>0</v>
      </c>
      <c r="LGI3" s="7">
        <v>0</v>
      </c>
      <c r="LGJ3" s="7">
        <v>0</v>
      </c>
      <c r="LGK3" s="7">
        <v>0</v>
      </c>
      <c r="LGL3" s="7">
        <v>0</v>
      </c>
      <c r="LGM3" s="7">
        <v>0</v>
      </c>
      <c r="LGN3" s="7">
        <v>0</v>
      </c>
      <c r="LGO3" s="7">
        <v>0</v>
      </c>
      <c r="LGP3" s="7">
        <v>0</v>
      </c>
      <c r="LGQ3" s="7">
        <v>0</v>
      </c>
      <c r="LGR3" s="7">
        <v>0</v>
      </c>
      <c r="LGS3" s="7">
        <v>0</v>
      </c>
      <c r="LGT3" s="7">
        <v>0</v>
      </c>
      <c r="LGU3" s="7">
        <v>0</v>
      </c>
      <c r="LGV3" s="7">
        <v>0</v>
      </c>
      <c r="LGW3" s="7">
        <v>0</v>
      </c>
      <c r="LGX3" s="7">
        <v>0</v>
      </c>
      <c r="LGY3" s="7">
        <v>0</v>
      </c>
      <c r="LGZ3" s="7">
        <v>0</v>
      </c>
      <c r="LHA3" s="7">
        <v>0</v>
      </c>
      <c r="LHB3" s="7">
        <v>0</v>
      </c>
      <c r="LHC3" s="7">
        <v>0</v>
      </c>
      <c r="LHD3" s="7">
        <v>0</v>
      </c>
      <c r="LHE3" s="7">
        <v>0</v>
      </c>
      <c r="LHF3" s="7">
        <v>0</v>
      </c>
      <c r="LHG3" s="7">
        <v>0</v>
      </c>
      <c r="LHH3" s="7">
        <v>0</v>
      </c>
      <c r="LHI3" s="7">
        <v>0</v>
      </c>
      <c r="LHJ3" s="7">
        <v>0</v>
      </c>
      <c r="LHK3" s="7">
        <v>0</v>
      </c>
      <c r="LHL3" s="7">
        <v>0</v>
      </c>
      <c r="LHM3" s="7">
        <v>0</v>
      </c>
      <c r="LHN3" s="7">
        <v>0</v>
      </c>
      <c r="LHO3" s="7">
        <v>0</v>
      </c>
      <c r="LHP3" s="7">
        <v>0</v>
      </c>
      <c r="LHQ3" s="7">
        <v>0</v>
      </c>
      <c r="LHR3" s="7">
        <v>0</v>
      </c>
      <c r="LHS3" s="7">
        <v>0</v>
      </c>
      <c r="LHT3" s="7">
        <v>0</v>
      </c>
      <c r="LHU3" s="7">
        <v>0</v>
      </c>
      <c r="LHV3" s="7">
        <v>0</v>
      </c>
      <c r="LHW3" s="7">
        <v>0</v>
      </c>
      <c r="LHX3" s="7">
        <v>0</v>
      </c>
      <c r="LHY3" s="7">
        <v>0</v>
      </c>
      <c r="LHZ3" s="7">
        <v>0</v>
      </c>
      <c r="LIA3" s="7">
        <v>0</v>
      </c>
      <c r="LIB3" s="7">
        <v>0</v>
      </c>
      <c r="LIC3" s="7">
        <v>0</v>
      </c>
      <c r="LID3" s="7">
        <v>0</v>
      </c>
      <c r="LIE3" s="7">
        <v>0</v>
      </c>
      <c r="LIF3" s="7">
        <v>0</v>
      </c>
      <c r="LIG3" s="7">
        <v>0</v>
      </c>
      <c r="LIH3" s="7">
        <v>0</v>
      </c>
      <c r="LII3" s="7">
        <v>0</v>
      </c>
      <c r="LIJ3" s="7">
        <v>0</v>
      </c>
      <c r="LIK3" s="7">
        <v>0</v>
      </c>
      <c r="LIL3" s="7">
        <v>0</v>
      </c>
      <c r="LIM3" s="7">
        <v>0</v>
      </c>
      <c r="LIN3" s="7">
        <v>0</v>
      </c>
      <c r="LIO3" s="7">
        <v>0</v>
      </c>
      <c r="LIP3" s="7">
        <v>0</v>
      </c>
      <c r="LIQ3" s="7">
        <v>0</v>
      </c>
      <c r="LIR3" s="7">
        <v>0</v>
      </c>
      <c r="LIS3" s="7">
        <v>0</v>
      </c>
      <c r="LIT3" s="7">
        <v>0</v>
      </c>
      <c r="LIU3" s="7">
        <v>0</v>
      </c>
      <c r="LIV3" s="7">
        <v>0</v>
      </c>
      <c r="LIW3" s="7">
        <v>0</v>
      </c>
      <c r="LIX3" s="7">
        <v>0</v>
      </c>
      <c r="LIY3" s="7">
        <v>0</v>
      </c>
      <c r="LIZ3" s="7">
        <v>0</v>
      </c>
      <c r="LJA3" s="7">
        <v>0</v>
      </c>
      <c r="LJB3" s="7">
        <v>0</v>
      </c>
      <c r="LJC3" s="7">
        <v>0</v>
      </c>
      <c r="LJD3" s="7">
        <v>0</v>
      </c>
      <c r="LJE3" s="7">
        <v>0</v>
      </c>
      <c r="LJF3" s="7">
        <v>0</v>
      </c>
      <c r="LJG3" s="7">
        <v>0</v>
      </c>
      <c r="LJH3" s="7">
        <v>0</v>
      </c>
      <c r="LJI3" s="7">
        <v>0</v>
      </c>
      <c r="LJJ3" s="7">
        <v>0</v>
      </c>
      <c r="LJK3" s="7">
        <v>0</v>
      </c>
      <c r="LJL3" s="7">
        <v>0</v>
      </c>
      <c r="LJM3" s="7">
        <v>0</v>
      </c>
      <c r="LJN3" s="7">
        <v>0</v>
      </c>
      <c r="LJO3" s="7">
        <v>0</v>
      </c>
      <c r="LJP3" s="7">
        <v>0</v>
      </c>
      <c r="LJQ3" s="7">
        <v>0</v>
      </c>
      <c r="LJR3" s="7">
        <v>0</v>
      </c>
      <c r="LJS3" s="7">
        <v>0</v>
      </c>
      <c r="LJT3" s="7">
        <v>0</v>
      </c>
      <c r="LJU3" s="7">
        <v>0</v>
      </c>
      <c r="LJV3" s="7">
        <v>0</v>
      </c>
      <c r="LJW3" s="7">
        <v>0</v>
      </c>
      <c r="LJX3" s="7">
        <v>0</v>
      </c>
      <c r="LJY3" s="7">
        <v>0</v>
      </c>
      <c r="LJZ3" s="7">
        <v>0</v>
      </c>
      <c r="LKA3" s="7">
        <v>0</v>
      </c>
      <c r="LKB3" s="7">
        <v>0</v>
      </c>
      <c r="LKC3" s="7">
        <v>0</v>
      </c>
      <c r="LKD3" s="7">
        <v>0</v>
      </c>
      <c r="LKE3" s="7">
        <v>0</v>
      </c>
      <c r="LKF3" s="7">
        <v>0</v>
      </c>
      <c r="LKG3" s="7">
        <v>0</v>
      </c>
      <c r="LKH3" s="7">
        <v>0</v>
      </c>
      <c r="LKI3" s="7">
        <v>0</v>
      </c>
      <c r="LKJ3" s="7">
        <v>0</v>
      </c>
      <c r="LKK3" s="7">
        <v>0</v>
      </c>
      <c r="LKL3" s="7">
        <v>0</v>
      </c>
      <c r="LKM3" s="7">
        <v>0</v>
      </c>
      <c r="LKN3" s="7">
        <v>0</v>
      </c>
      <c r="LKO3" s="7">
        <v>0</v>
      </c>
      <c r="LKP3" s="7">
        <v>0</v>
      </c>
      <c r="LKQ3" s="7">
        <v>0</v>
      </c>
      <c r="LKR3" s="7">
        <v>0</v>
      </c>
      <c r="LKS3" s="7">
        <v>0</v>
      </c>
      <c r="LKT3" s="7">
        <v>0</v>
      </c>
      <c r="LKU3" s="7">
        <v>0</v>
      </c>
      <c r="LKV3" s="7">
        <v>0</v>
      </c>
      <c r="LKW3" s="7">
        <v>0</v>
      </c>
      <c r="LKX3" s="7">
        <v>0</v>
      </c>
      <c r="LKY3" s="7">
        <v>0</v>
      </c>
      <c r="LKZ3" s="7">
        <v>0</v>
      </c>
      <c r="LLA3" s="7">
        <v>0</v>
      </c>
      <c r="LLB3" s="7">
        <v>0</v>
      </c>
      <c r="LLC3" s="7">
        <v>0</v>
      </c>
      <c r="LLD3" s="7">
        <v>0</v>
      </c>
      <c r="LLE3" s="7">
        <v>0</v>
      </c>
      <c r="LLF3" s="7">
        <v>0</v>
      </c>
      <c r="LLG3" s="7">
        <v>0</v>
      </c>
      <c r="LLH3" s="7">
        <v>0</v>
      </c>
      <c r="LLI3" s="7">
        <v>0</v>
      </c>
      <c r="LLJ3" s="7">
        <v>0</v>
      </c>
      <c r="LLK3" s="7">
        <v>0</v>
      </c>
      <c r="LLL3" s="7">
        <v>0</v>
      </c>
      <c r="LLM3" s="7">
        <v>0</v>
      </c>
      <c r="LLN3" s="7">
        <v>0</v>
      </c>
      <c r="LLO3" s="7">
        <v>0</v>
      </c>
      <c r="LLP3" s="7">
        <v>0</v>
      </c>
      <c r="LLQ3" s="7">
        <v>0</v>
      </c>
      <c r="LLR3" s="7">
        <v>0</v>
      </c>
      <c r="LLS3" s="7">
        <v>0</v>
      </c>
      <c r="LLT3" s="7">
        <v>0</v>
      </c>
      <c r="LLU3" s="7">
        <v>0</v>
      </c>
      <c r="LLV3" s="7">
        <v>0</v>
      </c>
      <c r="LLW3" s="7">
        <v>0</v>
      </c>
      <c r="LLX3" s="7">
        <v>0</v>
      </c>
      <c r="LLY3" s="7">
        <v>0</v>
      </c>
      <c r="LLZ3" s="7">
        <v>0</v>
      </c>
      <c r="LMA3" s="7">
        <v>0</v>
      </c>
      <c r="LMB3" s="7">
        <v>0</v>
      </c>
      <c r="LMC3" s="7">
        <v>0</v>
      </c>
      <c r="LMD3" s="7">
        <v>0</v>
      </c>
      <c r="LME3" s="7">
        <v>0</v>
      </c>
      <c r="LMF3" s="7">
        <v>0</v>
      </c>
      <c r="LMG3" s="7">
        <v>0</v>
      </c>
      <c r="LMH3" s="7">
        <v>0</v>
      </c>
      <c r="LMI3" s="7">
        <v>0</v>
      </c>
      <c r="LMJ3" s="7">
        <v>0</v>
      </c>
      <c r="LMK3" s="7">
        <v>0</v>
      </c>
      <c r="LML3" s="7">
        <v>0</v>
      </c>
      <c r="LMM3" s="7">
        <v>0</v>
      </c>
      <c r="LMN3" s="7">
        <v>0</v>
      </c>
      <c r="LMO3" s="7">
        <v>0</v>
      </c>
      <c r="LMP3" s="7">
        <v>0</v>
      </c>
      <c r="LMQ3" s="7">
        <v>0</v>
      </c>
      <c r="LMR3" s="7">
        <v>0</v>
      </c>
      <c r="LMS3" s="7">
        <v>0</v>
      </c>
      <c r="LMT3" s="7">
        <v>0</v>
      </c>
      <c r="LMU3" s="7">
        <v>0</v>
      </c>
      <c r="LMV3" s="7">
        <v>0</v>
      </c>
      <c r="LMW3" s="7">
        <v>0</v>
      </c>
      <c r="LMX3" s="7">
        <v>0</v>
      </c>
      <c r="LMY3" s="7">
        <v>0</v>
      </c>
      <c r="LMZ3" s="7">
        <v>0</v>
      </c>
      <c r="LNA3" s="7">
        <v>0</v>
      </c>
      <c r="LNB3" s="7">
        <v>0</v>
      </c>
      <c r="LNC3" s="7">
        <v>0</v>
      </c>
      <c r="LND3" s="7">
        <v>0</v>
      </c>
      <c r="LNE3" s="7">
        <v>0</v>
      </c>
      <c r="LNF3" s="7">
        <v>0</v>
      </c>
      <c r="LNG3" s="7">
        <v>0</v>
      </c>
      <c r="LNH3" s="7">
        <v>0</v>
      </c>
      <c r="LNI3" s="7">
        <v>0</v>
      </c>
      <c r="LNJ3" s="7">
        <v>0</v>
      </c>
      <c r="LNK3" s="7">
        <v>0</v>
      </c>
      <c r="LNL3" s="7">
        <v>0</v>
      </c>
      <c r="LNM3" s="7">
        <v>0</v>
      </c>
      <c r="LNN3" s="7">
        <v>0</v>
      </c>
      <c r="LNO3" s="7">
        <v>0</v>
      </c>
      <c r="LNP3" s="7">
        <v>0</v>
      </c>
      <c r="LNQ3" s="7">
        <v>0</v>
      </c>
      <c r="LNR3" s="7">
        <v>0</v>
      </c>
      <c r="LNS3" s="7">
        <v>0</v>
      </c>
      <c r="LNT3" s="7">
        <v>0</v>
      </c>
      <c r="LNU3" s="7">
        <v>0</v>
      </c>
      <c r="LNV3" s="7">
        <v>0</v>
      </c>
      <c r="LNW3" s="7">
        <v>0</v>
      </c>
      <c r="LNX3" s="7">
        <v>0</v>
      </c>
      <c r="LNY3" s="7">
        <v>0</v>
      </c>
      <c r="LNZ3" s="7">
        <v>0</v>
      </c>
      <c r="LOA3" s="7">
        <v>0</v>
      </c>
      <c r="LOB3" s="7">
        <v>0</v>
      </c>
      <c r="LOC3" s="7">
        <v>0</v>
      </c>
      <c r="LOD3" s="7">
        <v>0</v>
      </c>
      <c r="LOE3" s="7">
        <v>0</v>
      </c>
      <c r="LOF3" s="7">
        <v>0</v>
      </c>
      <c r="LOG3" s="7">
        <v>0</v>
      </c>
      <c r="LOH3" s="7">
        <v>0</v>
      </c>
      <c r="LOI3" s="7">
        <v>0</v>
      </c>
      <c r="LOJ3" s="7">
        <v>0</v>
      </c>
      <c r="LOK3" s="7">
        <v>0</v>
      </c>
      <c r="LOL3" s="7">
        <v>0</v>
      </c>
      <c r="LOM3" s="7">
        <v>0</v>
      </c>
      <c r="LON3" s="7">
        <v>0</v>
      </c>
      <c r="LOO3" s="7">
        <v>0</v>
      </c>
      <c r="LOP3" s="7">
        <v>0</v>
      </c>
      <c r="LOQ3" s="7">
        <v>0</v>
      </c>
      <c r="LOR3" s="7">
        <v>0</v>
      </c>
      <c r="LOS3" s="7">
        <v>0</v>
      </c>
      <c r="LOT3" s="7">
        <v>0</v>
      </c>
      <c r="LOU3" s="7">
        <v>0</v>
      </c>
      <c r="LOV3" s="7">
        <v>0</v>
      </c>
      <c r="LOW3" s="7">
        <v>0</v>
      </c>
      <c r="LOX3" s="7">
        <v>0</v>
      </c>
      <c r="LOY3" s="7">
        <v>0</v>
      </c>
      <c r="LOZ3" s="7">
        <v>0</v>
      </c>
      <c r="LPA3" s="7">
        <v>0</v>
      </c>
      <c r="LPB3" s="7">
        <v>0</v>
      </c>
      <c r="LPC3" s="7">
        <v>0</v>
      </c>
      <c r="LPD3" s="7">
        <v>0</v>
      </c>
      <c r="LPE3" s="7">
        <v>0</v>
      </c>
      <c r="LPF3" s="7">
        <v>0</v>
      </c>
      <c r="LPG3" s="7">
        <v>0</v>
      </c>
      <c r="LPH3" s="7">
        <v>0</v>
      </c>
      <c r="LPI3" s="7">
        <v>0</v>
      </c>
      <c r="LPJ3" s="7">
        <v>0</v>
      </c>
      <c r="LPK3" s="7">
        <v>0</v>
      </c>
      <c r="LPL3" s="7">
        <v>0</v>
      </c>
      <c r="LPM3" s="7">
        <v>0</v>
      </c>
      <c r="LPN3" s="7">
        <v>0</v>
      </c>
      <c r="LPO3" s="7">
        <v>0</v>
      </c>
      <c r="LPP3" s="7">
        <v>0</v>
      </c>
      <c r="LPQ3" s="7">
        <v>0</v>
      </c>
      <c r="LPR3" s="7">
        <v>0</v>
      </c>
      <c r="LPS3" s="7">
        <v>0</v>
      </c>
      <c r="LPT3" s="7">
        <v>0</v>
      </c>
      <c r="LPU3" s="7">
        <v>0</v>
      </c>
      <c r="LPV3" s="7">
        <v>0</v>
      </c>
      <c r="LPW3" s="7">
        <v>0</v>
      </c>
      <c r="LPX3" s="7">
        <v>0</v>
      </c>
      <c r="LPY3" s="7">
        <v>0</v>
      </c>
      <c r="LPZ3" s="7">
        <v>0</v>
      </c>
      <c r="LQA3" s="7">
        <v>0</v>
      </c>
      <c r="LQB3" s="7">
        <v>0</v>
      </c>
      <c r="LQC3" s="7">
        <v>0</v>
      </c>
      <c r="LQD3" s="7">
        <v>0</v>
      </c>
      <c r="LQE3" s="7">
        <v>0</v>
      </c>
      <c r="LQF3" s="7">
        <v>0</v>
      </c>
      <c r="LQG3" s="7">
        <v>0</v>
      </c>
      <c r="LQH3" s="7">
        <v>0</v>
      </c>
      <c r="LQI3" s="7">
        <v>0</v>
      </c>
      <c r="LQJ3" s="7">
        <v>0</v>
      </c>
      <c r="LQK3" s="7">
        <v>0</v>
      </c>
      <c r="LQL3" s="7">
        <v>0</v>
      </c>
      <c r="LQM3" s="7">
        <v>0</v>
      </c>
      <c r="LQN3" s="7">
        <v>0</v>
      </c>
      <c r="LQO3" s="7">
        <v>0</v>
      </c>
      <c r="LQP3" s="7">
        <v>0</v>
      </c>
      <c r="LQQ3" s="7">
        <v>0</v>
      </c>
      <c r="LQR3" s="7">
        <v>0</v>
      </c>
      <c r="LQS3" s="7">
        <v>0</v>
      </c>
      <c r="LQT3" s="7">
        <v>0</v>
      </c>
      <c r="LQU3" s="7">
        <v>0</v>
      </c>
      <c r="LQV3" s="7">
        <v>0</v>
      </c>
      <c r="LQW3" s="7">
        <v>0</v>
      </c>
      <c r="LQX3" s="7">
        <v>0</v>
      </c>
      <c r="LQY3" s="7">
        <v>0</v>
      </c>
      <c r="LQZ3" s="7">
        <v>0</v>
      </c>
      <c r="LRA3" s="7">
        <v>0</v>
      </c>
      <c r="LRB3" s="7">
        <v>0</v>
      </c>
      <c r="LRC3" s="7">
        <v>0</v>
      </c>
      <c r="LRD3" s="7">
        <v>0</v>
      </c>
      <c r="LRE3" s="7">
        <v>0</v>
      </c>
      <c r="LRF3" s="7">
        <v>0</v>
      </c>
      <c r="LRG3" s="7">
        <v>0</v>
      </c>
      <c r="LRH3" s="7">
        <v>0</v>
      </c>
      <c r="LRI3" s="7">
        <v>0</v>
      </c>
      <c r="LRJ3" s="7">
        <v>0</v>
      </c>
      <c r="LRK3" s="7">
        <v>0</v>
      </c>
      <c r="LRL3" s="7">
        <v>0</v>
      </c>
      <c r="LRM3" s="7">
        <v>0</v>
      </c>
      <c r="LRN3" s="7">
        <v>0</v>
      </c>
      <c r="LRO3" s="7">
        <v>0</v>
      </c>
      <c r="LRP3" s="7">
        <v>0</v>
      </c>
      <c r="LRQ3" s="7">
        <v>0</v>
      </c>
      <c r="LRR3" s="7">
        <v>0</v>
      </c>
      <c r="LRS3" s="7">
        <v>0</v>
      </c>
      <c r="LRT3" s="7">
        <v>0</v>
      </c>
      <c r="LRU3" s="7">
        <v>0</v>
      </c>
      <c r="LRV3" s="7">
        <v>0</v>
      </c>
      <c r="LRW3" s="7">
        <v>0</v>
      </c>
      <c r="LRX3" s="7">
        <v>0</v>
      </c>
      <c r="LRY3" s="7">
        <v>0</v>
      </c>
      <c r="LRZ3" s="7">
        <v>0</v>
      </c>
      <c r="LSA3" s="7">
        <v>0</v>
      </c>
      <c r="LSB3" s="7">
        <v>0</v>
      </c>
      <c r="LSC3" s="7">
        <v>0</v>
      </c>
      <c r="LSD3" s="7">
        <v>0</v>
      </c>
      <c r="LSE3" s="7">
        <v>0</v>
      </c>
      <c r="LSF3" s="7">
        <v>0</v>
      </c>
      <c r="LSG3" s="7">
        <v>0</v>
      </c>
      <c r="LSH3" s="7">
        <v>0</v>
      </c>
      <c r="LSI3" s="7">
        <v>0</v>
      </c>
      <c r="LSJ3" s="7">
        <v>0</v>
      </c>
      <c r="LSK3" s="7">
        <v>0</v>
      </c>
      <c r="LSL3" s="7">
        <v>0</v>
      </c>
      <c r="LSM3" s="7">
        <v>0</v>
      </c>
      <c r="LSN3" s="7">
        <v>0</v>
      </c>
      <c r="LSO3" s="7">
        <v>0</v>
      </c>
      <c r="LSP3" s="7">
        <v>0</v>
      </c>
      <c r="LSQ3" s="7">
        <v>0</v>
      </c>
      <c r="LSR3" s="7">
        <v>0</v>
      </c>
      <c r="LSS3" s="7">
        <v>0</v>
      </c>
      <c r="LST3" s="7">
        <v>0</v>
      </c>
      <c r="LSU3" s="7">
        <v>0</v>
      </c>
      <c r="LSV3" s="7">
        <v>0</v>
      </c>
      <c r="LSW3" s="7">
        <v>0</v>
      </c>
      <c r="LSX3" s="7">
        <v>0</v>
      </c>
      <c r="LSY3" s="7">
        <v>0</v>
      </c>
      <c r="LSZ3" s="7">
        <v>0</v>
      </c>
      <c r="LTA3" s="7">
        <v>0</v>
      </c>
      <c r="LTB3" s="7">
        <v>0</v>
      </c>
      <c r="LTC3" s="7">
        <v>0</v>
      </c>
      <c r="LTD3" s="7">
        <v>0</v>
      </c>
      <c r="LTE3" s="7">
        <v>0</v>
      </c>
      <c r="LTF3" s="7">
        <v>0</v>
      </c>
      <c r="LTG3" s="7">
        <v>0</v>
      </c>
      <c r="LTH3" s="7">
        <v>0</v>
      </c>
      <c r="LTI3" s="7">
        <v>0</v>
      </c>
      <c r="LTJ3" s="7">
        <v>0</v>
      </c>
      <c r="LTK3" s="7">
        <v>0</v>
      </c>
      <c r="LTL3" s="7">
        <v>0</v>
      </c>
      <c r="LTM3" s="7">
        <v>0</v>
      </c>
      <c r="LTN3" s="7">
        <v>0</v>
      </c>
      <c r="LTO3" s="7">
        <v>0</v>
      </c>
      <c r="LTP3" s="7">
        <v>0</v>
      </c>
      <c r="LTQ3" s="7">
        <v>0</v>
      </c>
      <c r="LTR3" s="7">
        <v>0</v>
      </c>
      <c r="LTS3" s="7">
        <v>0</v>
      </c>
      <c r="LTT3" s="7">
        <v>0</v>
      </c>
      <c r="LTU3" s="7">
        <v>0</v>
      </c>
      <c r="LTV3" s="7">
        <v>0</v>
      </c>
      <c r="LTW3" s="7">
        <v>0</v>
      </c>
      <c r="LTX3" s="7">
        <v>0</v>
      </c>
      <c r="LTY3" s="7">
        <v>0</v>
      </c>
      <c r="LTZ3" s="7">
        <v>0</v>
      </c>
      <c r="LUA3" s="7">
        <v>0</v>
      </c>
      <c r="LUB3" s="7">
        <v>0</v>
      </c>
      <c r="LUC3" s="7">
        <v>0</v>
      </c>
      <c r="LUD3" s="7">
        <v>0</v>
      </c>
      <c r="LUE3" s="7">
        <v>0</v>
      </c>
      <c r="LUF3" s="7">
        <v>0</v>
      </c>
      <c r="LUG3" s="7">
        <v>0</v>
      </c>
      <c r="LUH3" s="7">
        <v>0</v>
      </c>
      <c r="LUI3" s="7">
        <v>0</v>
      </c>
      <c r="LUJ3" s="7">
        <v>0</v>
      </c>
      <c r="LUK3" s="7">
        <v>0</v>
      </c>
      <c r="LUL3" s="7">
        <v>0</v>
      </c>
      <c r="LUM3" s="7">
        <v>0</v>
      </c>
      <c r="LUN3" s="7">
        <v>0</v>
      </c>
      <c r="LUO3" s="7">
        <v>0</v>
      </c>
      <c r="LUP3" s="7">
        <v>0</v>
      </c>
      <c r="LUQ3" s="7">
        <v>0</v>
      </c>
      <c r="LUR3" s="7">
        <v>0</v>
      </c>
      <c r="LUS3" s="7">
        <v>0</v>
      </c>
      <c r="LUT3" s="7">
        <v>0</v>
      </c>
      <c r="LUU3" s="7">
        <v>0</v>
      </c>
      <c r="LUV3" s="7">
        <v>0</v>
      </c>
      <c r="LUW3" s="7">
        <v>0</v>
      </c>
      <c r="LUX3" s="7">
        <v>0</v>
      </c>
      <c r="LUY3" s="7">
        <v>0</v>
      </c>
      <c r="LUZ3" s="7">
        <v>0</v>
      </c>
      <c r="LVA3" s="7">
        <v>0</v>
      </c>
      <c r="LVB3" s="7">
        <v>0</v>
      </c>
      <c r="LVC3" s="7">
        <v>0</v>
      </c>
      <c r="LVD3" s="7">
        <v>0</v>
      </c>
      <c r="LVE3" s="7">
        <v>0</v>
      </c>
      <c r="LVF3" s="7">
        <v>0</v>
      </c>
      <c r="LVG3" s="7">
        <v>0</v>
      </c>
      <c r="LVH3" s="7">
        <v>0</v>
      </c>
      <c r="LVI3" s="7">
        <v>0</v>
      </c>
      <c r="LVJ3" s="7">
        <v>0</v>
      </c>
      <c r="LVK3" s="7">
        <v>0</v>
      </c>
      <c r="LVL3" s="7">
        <v>0</v>
      </c>
      <c r="LVM3" s="7">
        <v>0</v>
      </c>
      <c r="LVN3" s="7">
        <v>0</v>
      </c>
      <c r="LVO3" s="7">
        <v>0</v>
      </c>
      <c r="LVP3" s="7">
        <v>0</v>
      </c>
      <c r="LVQ3" s="7">
        <v>0</v>
      </c>
      <c r="LVR3" s="7">
        <v>0</v>
      </c>
      <c r="LVS3" s="7">
        <v>0</v>
      </c>
      <c r="LVT3" s="7">
        <v>0</v>
      </c>
      <c r="LVU3" s="7">
        <v>0</v>
      </c>
      <c r="LVV3" s="7">
        <v>0</v>
      </c>
      <c r="LVW3" s="7">
        <v>0</v>
      </c>
      <c r="LVX3" s="7">
        <v>0</v>
      </c>
      <c r="LVY3" s="7">
        <v>0</v>
      </c>
      <c r="LVZ3" s="7">
        <v>0</v>
      </c>
      <c r="LWA3" s="7">
        <v>0</v>
      </c>
      <c r="LWB3" s="7">
        <v>0</v>
      </c>
      <c r="LWC3" s="7">
        <v>0</v>
      </c>
      <c r="LWD3" s="7">
        <v>0</v>
      </c>
      <c r="LWE3" s="7">
        <v>0</v>
      </c>
      <c r="LWF3" s="7">
        <v>0</v>
      </c>
      <c r="LWG3" s="7">
        <v>0</v>
      </c>
      <c r="LWH3" s="7">
        <v>0</v>
      </c>
      <c r="LWI3" s="7">
        <v>0</v>
      </c>
      <c r="LWJ3" s="7">
        <v>0</v>
      </c>
      <c r="LWK3" s="7">
        <v>0</v>
      </c>
      <c r="LWL3" s="7">
        <v>0</v>
      </c>
      <c r="LWM3" s="7">
        <v>0</v>
      </c>
      <c r="LWN3" s="7">
        <v>0</v>
      </c>
      <c r="LWO3" s="7">
        <v>0</v>
      </c>
      <c r="LWP3" s="7">
        <v>0</v>
      </c>
      <c r="LWQ3" s="7">
        <v>0</v>
      </c>
      <c r="LWR3" s="7">
        <v>0</v>
      </c>
      <c r="LWS3" s="7">
        <v>0</v>
      </c>
      <c r="LWT3" s="7">
        <v>0</v>
      </c>
      <c r="LWU3" s="7">
        <v>0</v>
      </c>
      <c r="LWV3" s="7">
        <v>0</v>
      </c>
      <c r="LWW3" s="7">
        <v>0</v>
      </c>
      <c r="LWX3" s="7">
        <v>0</v>
      </c>
      <c r="LWY3" s="7">
        <v>0</v>
      </c>
      <c r="LWZ3" s="7">
        <v>0</v>
      </c>
      <c r="LXA3" s="7">
        <v>0</v>
      </c>
      <c r="LXB3" s="7">
        <v>0</v>
      </c>
      <c r="LXC3" s="7">
        <v>0</v>
      </c>
      <c r="LXD3" s="7">
        <v>0</v>
      </c>
      <c r="LXE3" s="7">
        <v>0</v>
      </c>
      <c r="LXF3" s="7">
        <v>0</v>
      </c>
      <c r="LXG3" s="7">
        <v>0</v>
      </c>
      <c r="LXH3" s="7">
        <v>0</v>
      </c>
      <c r="LXI3" s="7">
        <v>0</v>
      </c>
      <c r="LXJ3" s="7">
        <v>0</v>
      </c>
      <c r="LXK3" s="7">
        <v>0</v>
      </c>
      <c r="LXL3" s="7">
        <v>0</v>
      </c>
      <c r="LXM3" s="7">
        <v>0</v>
      </c>
      <c r="LXN3" s="7">
        <v>0</v>
      </c>
      <c r="LXO3" s="7">
        <v>0</v>
      </c>
      <c r="LXP3" s="7">
        <v>0</v>
      </c>
      <c r="LXQ3" s="7">
        <v>0</v>
      </c>
      <c r="LXR3" s="7">
        <v>0</v>
      </c>
      <c r="LXS3" s="7">
        <v>0</v>
      </c>
      <c r="LXT3" s="7">
        <v>0</v>
      </c>
      <c r="LXU3" s="7">
        <v>0</v>
      </c>
      <c r="LXV3" s="7">
        <v>0</v>
      </c>
      <c r="LXW3" s="7">
        <v>0</v>
      </c>
      <c r="LXX3" s="7">
        <v>0</v>
      </c>
      <c r="LXY3" s="7">
        <v>0</v>
      </c>
      <c r="LXZ3" s="7">
        <v>0</v>
      </c>
      <c r="LYA3" s="7">
        <v>0</v>
      </c>
      <c r="LYB3" s="7">
        <v>0</v>
      </c>
      <c r="LYC3" s="7">
        <v>0</v>
      </c>
      <c r="LYD3" s="7">
        <v>0</v>
      </c>
      <c r="LYE3" s="7">
        <v>0</v>
      </c>
      <c r="LYF3" s="7">
        <v>0</v>
      </c>
      <c r="LYG3" s="7">
        <v>0</v>
      </c>
      <c r="LYH3" s="7">
        <v>0</v>
      </c>
      <c r="LYI3" s="7">
        <v>0</v>
      </c>
      <c r="LYJ3" s="7">
        <v>0</v>
      </c>
      <c r="LYK3" s="7">
        <v>0</v>
      </c>
      <c r="LYL3" s="7">
        <v>0</v>
      </c>
      <c r="LYM3" s="7">
        <v>0</v>
      </c>
      <c r="LYN3" s="7">
        <v>0</v>
      </c>
      <c r="LYO3" s="7">
        <v>0</v>
      </c>
      <c r="LYP3" s="7">
        <v>0</v>
      </c>
      <c r="LYQ3" s="7">
        <v>0</v>
      </c>
      <c r="LYR3" s="7">
        <v>0</v>
      </c>
      <c r="LYS3" s="7">
        <v>0</v>
      </c>
      <c r="LYT3" s="7">
        <v>0</v>
      </c>
      <c r="LYU3" s="7">
        <v>0</v>
      </c>
      <c r="LYV3" s="7">
        <v>0</v>
      </c>
      <c r="LYW3" s="7">
        <v>0</v>
      </c>
      <c r="LYX3" s="7">
        <v>0</v>
      </c>
      <c r="LYY3" s="7">
        <v>0</v>
      </c>
      <c r="LYZ3" s="7">
        <v>0</v>
      </c>
      <c r="LZA3" s="7">
        <v>0</v>
      </c>
      <c r="LZB3" s="7">
        <v>0</v>
      </c>
      <c r="LZC3" s="7">
        <v>0</v>
      </c>
      <c r="LZD3" s="7">
        <v>0</v>
      </c>
      <c r="LZE3" s="7">
        <v>0</v>
      </c>
      <c r="LZF3" s="7">
        <v>0</v>
      </c>
      <c r="LZG3" s="7">
        <v>0</v>
      </c>
      <c r="LZH3" s="7">
        <v>0</v>
      </c>
      <c r="LZI3" s="7">
        <v>0</v>
      </c>
      <c r="LZJ3" s="7">
        <v>0</v>
      </c>
      <c r="LZK3" s="7">
        <v>0</v>
      </c>
      <c r="LZL3" s="7">
        <v>0</v>
      </c>
      <c r="LZM3" s="7">
        <v>0</v>
      </c>
      <c r="LZN3" s="7">
        <v>0</v>
      </c>
      <c r="LZO3" s="7">
        <v>0</v>
      </c>
      <c r="LZP3" s="7">
        <v>0</v>
      </c>
      <c r="LZQ3" s="7">
        <v>0</v>
      </c>
      <c r="LZR3" s="7">
        <v>0</v>
      </c>
      <c r="LZS3" s="7">
        <v>0</v>
      </c>
      <c r="LZT3" s="7">
        <v>0</v>
      </c>
      <c r="LZU3" s="7">
        <v>0</v>
      </c>
      <c r="LZV3" s="7">
        <v>0</v>
      </c>
      <c r="LZW3" s="7">
        <v>0</v>
      </c>
      <c r="LZX3" s="7">
        <v>0</v>
      </c>
      <c r="LZY3" s="7">
        <v>0</v>
      </c>
      <c r="LZZ3" s="7">
        <v>0</v>
      </c>
      <c r="MAA3" s="7">
        <v>0</v>
      </c>
      <c r="MAB3" s="7">
        <v>0</v>
      </c>
      <c r="MAC3" s="7">
        <v>0</v>
      </c>
      <c r="MAD3" s="7">
        <v>0</v>
      </c>
      <c r="MAE3" s="7">
        <v>0</v>
      </c>
      <c r="MAF3" s="7">
        <v>0</v>
      </c>
      <c r="MAG3" s="7">
        <v>0</v>
      </c>
      <c r="MAH3" s="7">
        <v>0</v>
      </c>
      <c r="MAI3" s="7">
        <v>0</v>
      </c>
      <c r="MAJ3" s="7">
        <v>0</v>
      </c>
      <c r="MAK3" s="7">
        <v>0</v>
      </c>
      <c r="MAL3" s="7">
        <v>0</v>
      </c>
      <c r="MAM3" s="7">
        <v>0</v>
      </c>
      <c r="MAN3" s="7">
        <v>0</v>
      </c>
      <c r="MAO3" s="7">
        <v>0</v>
      </c>
      <c r="MAP3" s="7">
        <v>0</v>
      </c>
      <c r="MAQ3" s="7">
        <v>0</v>
      </c>
      <c r="MAR3" s="7">
        <v>0</v>
      </c>
      <c r="MAS3" s="7">
        <v>0</v>
      </c>
      <c r="MAT3" s="7">
        <v>0</v>
      </c>
      <c r="MAU3" s="7">
        <v>0</v>
      </c>
      <c r="MAV3" s="7">
        <v>0</v>
      </c>
      <c r="MAW3" s="7">
        <v>0</v>
      </c>
      <c r="MAX3" s="7">
        <v>0</v>
      </c>
      <c r="MAY3" s="7">
        <v>0</v>
      </c>
      <c r="MAZ3" s="7">
        <v>0</v>
      </c>
      <c r="MBA3" s="7">
        <v>0</v>
      </c>
      <c r="MBB3" s="7">
        <v>0</v>
      </c>
      <c r="MBC3" s="7">
        <v>0</v>
      </c>
      <c r="MBD3" s="7">
        <v>0</v>
      </c>
      <c r="MBE3" s="7">
        <v>0</v>
      </c>
      <c r="MBF3" s="7">
        <v>0</v>
      </c>
      <c r="MBG3" s="7">
        <v>0</v>
      </c>
      <c r="MBH3" s="7">
        <v>0</v>
      </c>
      <c r="MBI3" s="7">
        <v>0</v>
      </c>
      <c r="MBJ3" s="7">
        <v>0</v>
      </c>
      <c r="MBK3" s="7">
        <v>0</v>
      </c>
      <c r="MBL3" s="7">
        <v>0</v>
      </c>
      <c r="MBM3" s="7">
        <v>0</v>
      </c>
      <c r="MBN3" s="7">
        <v>0</v>
      </c>
      <c r="MBO3" s="7">
        <v>0</v>
      </c>
      <c r="MBP3" s="7">
        <v>0</v>
      </c>
      <c r="MBQ3" s="7">
        <v>0</v>
      </c>
      <c r="MBR3" s="7">
        <v>0</v>
      </c>
      <c r="MBS3" s="7">
        <v>0</v>
      </c>
      <c r="MBT3" s="7">
        <v>0</v>
      </c>
      <c r="MBU3" s="7">
        <v>0</v>
      </c>
      <c r="MBV3" s="7">
        <v>0</v>
      </c>
      <c r="MBW3" s="7">
        <v>0</v>
      </c>
      <c r="MBX3" s="7">
        <v>0</v>
      </c>
      <c r="MBY3" s="7">
        <v>0</v>
      </c>
      <c r="MBZ3" s="7">
        <v>0</v>
      </c>
      <c r="MCA3" s="7">
        <v>0</v>
      </c>
      <c r="MCB3" s="7">
        <v>0</v>
      </c>
      <c r="MCC3" s="7">
        <v>0</v>
      </c>
      <c r="MCD3" s="7">
        <v>0</v>
      </c>
      <c r="MCE3" s="7">
        <v>0</v>
      </c>
      <c r="MCF3" s="7">
        <v>0</v>
      </c>
      <c r="MCG3" s="7">
        <v>0</v>
      </c>
      <c r="MCH3" s="7">
        <v>0</v>
      </c>
      <c r="MCI3" s="7">
        <v>0</v>
      </c>
      <c r="MCJ3" s="7">
        <v>0</v>
      </c>
      <c r="MCK3" s="7">
        <v>0</v>
      </c>
      <c r="MCL3" s="7">
        <v>0</v>
      </c>
      <c r="MCM3" s="7">
        <v>0</v>
      </c>
      <c r="MCN3" s="7">
        <v>0</v>
      </c>
      <c r="MCO3" s="7">
        <v>0</v>
      </c>
      <c r="MCP3" s="7">
        <v>0</v>
      </c>
      <c r="MCQ3" s="7">
        <v>0</v>
      </c>
      <c r="MCR3" s="7">
        <v>0</v>
      </c>
      <c r="MCS3" s="7">
        <v>0</v>
      </c>
      <c r="MCT3" s="7">
        <v>0</v>
      </c>
      <c r="MCU3" s="7">
        <v>0</v>
      </c>
      <c r="MCV3" s="7">
        <v>0</v>
      </c>
      <c r="MCW3" s="7">
        <v>0</v>
      </c>
      <c r="MCX3" s="7">
        <v>0</v>
      </c>
      <c r="MCY3" s="7">
        <v>0</v>
      </c>
      <c r="MCZ3" s="7">
        <v>0</v>
      </c>
      <c r="MDA3" s="7">
        <v>0</v>
      </c>
      <c r="MDB3" s="7">
        <v>0</v>
      </c>
      <c r="MDC3" s="7">
        <v>0</v>
      </c>
      <c r="MDD3" s="7">
        <v>0</v>
      </c>
      <c r="MDE3" s="7">
        <v>0</v>
      </c>
      <c r="MDF3" s="7">
        <v>0</v>
      </c>
      <c r="MDG3" s="7">
        <v>0</v>
      </c>
      <c r="MDH3" s="7">
        <v>0</v>
      </c>
      <c r="MDI3" s="7">
        <v>0</v>
      </c>
      <c r="MDJ3" s="7">
        <v>0</v>
      </c>
      <c r="MDK3" s="7">
        <v>0</v>
      </c>
      <c r="MDL3" s="7">
        <v>0</v>
      </c>
      <c r="MDM3" s="7">
        <v>0</v>
      </c>
      <c r="MDN3" s="7">
        <v>0</v>
      </c>
      <c r="MDO3" s="7">
        <v>0</v>
      </c>
      <c r="MDP3" s="7">
        <v>0</v>
      </c>
      <c r="MDQ3" s="7">
        <v>0</v>
      </c>
      <c r="MDR3" s="7">
        <v>0</v>
      </c>
      <c r="MDS3" s="7">
        <v>0</v>
      </c>
      <c r="MDT3" s="7">
        <v>0</v>
      </c>
      <c r="MDU3" s="7">
        <v>0</v>
      </c>
      <c r="MDV3" s="7">
        <v>0</v>
      </c>
      <c r="MDW3" s="7">
        <v>0</v>
      </c>
      <c r="MDX3" s="7">
        <v>0</v>
      </c>
      <c r="MDY3" s="7">
        <v>0</v>
      </c>
      <c r="MDZ3" s="7">
        <v>0</v>
      </c>
      <c r="MEA3" s="7">
        <v>0</v>
      </c>
      <c r="MEB3" s="7">
        <v>0</v>
      </c>
      <c r="MEC3" s="7">
        <v>0</v>
      </c>
      <c r="MED3" s="7">
        <v>0</v>
      </c>
      <c r="MEE3" s="7">
        <v>0</v>
      </c>
      <c r="MEF3" s="7">
        <v>0</v>
      </c>
      <c r="MEG3" s="7">
        <v>0</v>
      </c>
      <c r="MEH3" s="7">
        <v>0</v>
      </c>
      <c r="MEI3" s="7">
        <v>0</v>
      </c>
      <c r="MEJ3" s="7">
        <v>0</v>
      </c>
      <c r="MEK3" s="7">
        <v>0</v>
      </c>
      <c r="MEL3" s="7">
        <v>0</v>
      </c>
      <c r="MEM3" s="7">
        <v>0</v>
      </c>
      <c r="MEN3" s="7">
        <v>0</v>
      </c>
      <c r="MEO3" s="7">
        <v>0</v>
      </c>
      <c r="MEP3" s="7">
        <v>0</v>
      </c>
      <c r="MEQ3" s="7">
        <v>0</v>
      </c>
      <c r="MER3" s="7">
        <v>0</v>
      </c>
      <c r="MES3" s="7">
        <v>0</v>
      </c>
      <c r="MET3" s="7">
        <v>0</v>
      </c>
      <c r="MEU3" s="7">
        <v>0</v>
      </c>
      <c r="MEV3" s="7">
        <v>0</v>
      </c>
      <c r="MEW3" s="7">
        <v>0</v>
      </c>
      <c r="MEX3" s="7">
        <v>0</v>
      </c>
      <c r="MEY3" s="7">
        <v>0</v>
      </c>
      <c r="MEZ3" s="7">
        <v>0</v>
      </c>
      <c r="MFA3" s="7">
        <v>0</v>
      </c>
      <c r="MFB3" s="7">
        <v>0</v>
      </c>
      <c r="MFC3" s="7">
        <v>0</v>
      </c>
      <c r="MFD3" s="7">
        <v>0</v>
      </c>
      <c r="MFE3" s="7">
        <v>0</v>
      </c>
      <c r="MFF3" s="7">
        <v>0</v>
      </c>
      <c r="MFG3" s="7">
        <v>0</v>
      </c>
      <c r="MFH3" s="7">
        <v>0</v>
      </c>
      <c r="MFI3" s="7">
        <v>0</v>
      </c>
      <c r="MFJ3" s="7">
        <v>0</v>
      </c>
      <c r="MFK3" s="7">
        <v>0</v>
      </c>
      <c r="MFL3" s="7">
        <v>0</v>
      </c>
      <c r="MFM3" s="7">
        <v>0</v>
      </c>
      <c r="MFN3" s="7">
        <v>0</v>
      </c>
      <c r="MFO3" s="7">
        <v>0</v>
      </c>
      <c r="MFP3" s="7">
        <v>0</v>
      </c>
      <c r="MFQ3" s="7">
        <v>0</v>
      </c>
      <c r="MFR3" s="7">
        <v>0</v>
      </c>
      <c r="MFS3" s="7">
        <v>0</v>
      </c>
      <c r="MFT3" s="7">
        <v>0</v>
      </c>
      <c r="MFU3" s="7">
        <v>0</v>
      </c>
      <c r="MFV3" s="7">
        <v>0</v>
      </c>
      <c r="MFW3" s="7">
        <v>0</v>
      </c>
      <c r="MFX3" s="7">
        <v>0</v>
      </c>
      <c r="MFY3" s="7">
        <v>0</v>
      </c>
      <c r="MFZ3" s="7">
        <v>0</v>
      </c>
      <c r="MGA3" s="7">
        <v>0</v>
      </c>
      <c r="MGB3" s="7">
        <v>0</v>
      </c>
      <c r="MGC3" s="7">
        <v>0</v>
      </c>
      <c r="MGD3" s="7">
        <v>0</v>
      </c>
      <c r="MGE3" s="7">
        <v>0</v>
      </c>
      <c r="MGF3" s="7">
        <v>0</v>
      </c>
      <c r="MGG3" s="7">
        <v>0</v>
      </c>
      <c r="MGH3" s="7">
        <v>0</v>
      </c>
      <c r="MGI3" s="7">
        <v>0</v>
      </c>
      <c r="MGJ3" s="7">
        <v>0</v>
      </c>
      <c r="MGK3" s="7">
        <v>0</v>
      </c>
      <c r="MGL3" s="7">
        <v>0</v>
      </c>
      <c r="MGM3" s="7">
        <v>0</v>
      </c>
      <c r="MGN3" s="7">
        <v>0</v>
      </c>
      <c r="MGO3" s="7">
        <v>0</v>
      </c>
      <c r="MGP3" s="7">
        <v>0</v>
      </c>
      <c r="MGQ3" s="7">
        <v>0</v>
      </c>
      <c r="MGR3" s="7">
        <v>0</v>
      </c>
      <c r="MGS3" s="7">
        <v>0</v>
      </c>
      <c r="MGT3" s="7">
        <v>0</v>
      </c>
      <c r="MGU3" s="7">
        <v>0</v>
      </c>
      <c r="MGV3" s="7">
        <v>0</v>
      </c>
      <c r="MGW3" s="7">
        <v>0</v>
      </c>
      <c r="MGX3" s="7">
        <v>0</v>
      </c>
      <c r="MGY3" s="7">
        <v>0</v>
      </c>
      <c r="MGZ3" s="7">
        <v>0</v>
      </c>
      <c r="MHA3" s="7">
        <v>0</v>
      </c>
      <c r="MHB3" s="7">
        <v>0</v>
      </c>
      <c r="MHC3" s="7">
        <v>0</v>
      </c>
      <c r="MHD3" s="7">
        <v>0</v>
      </c>
      <c r="MHE3" s="7">
        <v>0</v>
      </c>
      <c r="MHF3" s="7">
        <v>0</v>
      </c>
      <c r="MHG3" s="7">
        <v>0</v>
      </c>
      <c r="MHH3" s="7">
        <v>0</v>
      </c>
      <c r="MHI3" s="7">
        <v>0</v>
      </c>
      <c r="MHJ3" s="7">
        <v>0</v>
      </c>
      <c r="MHK3" s="7">
        <v>0</v>
      </c>
      <c r="MHL3" s="7">
        <v>0</v>
      </c>
      <c r="MHM3" s="7">
        <v>0</v>
      </c>
      <c r="MHN3" s="7">
        <v>0</v>
      </c>
      <c r="MHO3" s="7">
        <v>0</v>
      </c>
      <c r="MHP3" s="7">
        <v>0</v>
      </c>
      <c r="MHQ3" s="7">
        <v>0</v>
      </c>
      <c r="MHR3" s="7">
        <v>0</v>
      </c>
      <c r="MHS3" s="7">
        <v>0</v>
      </c>
      <c r="MHT3" s="7">
        <v>0</v>
      </c>
      <c r="MHU3" s="7">
        <v>0</v>
      </c>
      <c r="MHV3" s="7">
        <v>0</v>
      </c>
      <c r="MHW3" s="7">
        <v>0</v>
      </c>
      <c r="MHX3" s="7">
        <v>0</v>
      </c>
      <c r="MHY3" s="7">
        <v>0</v>
      </c>
      <c r="MHZ3" s="7">
        <v>0</v>
      </c>
      <c r="MIA3" s="7">
        <v>0</v>
      </c>
      <c r="MIB3" s="7">
        <v>0</v>
      </c>
      <c r="MIC3" s="7">
        <v>0</v>
      </c>
      <c r="MID3" s="7">
        <v>0</v>
      </c>
      <c r="MIE3" s="7">
        <v>0</v>
      </c>
      <c r="MIF3" s="7">
        <v>0</v>
      </c>
      <c r="MIG3" s="7">
        <v>0</v>
      </c>
      <c r="MIH3" s="7">
        <v>0</v>
      </c>
      <c r="MII3" s="7">
        <v>0</v>
      </c>
      <c r="MIJ3" s="7">
        <v>0</v>
      </c>
      <c r="MIK3" s="7">
        <v>0</v>
      </c>
      <c r="MIL3" s="7">
        <v>0</v>
      </c>
      <c r="MIM3" s="7">
        <v>0</v>
      </c>
      <c r="MIN3" s="7">
        <v>0</v>
      </c>
      <c r="MIO3" s="7">
        <v>0</v>
      </c>
      <c r="MIP3" s="7">
        <v>0</v>
      </c>
      <c r="MIQ3" s="7">
        <v>0</v>
      </c>
      <c r="MIR3" s="7">
        <v>0</v>
      </c>
      <c r="MIS3" s="7">
        <v>0</v>
      </c>
      <c r="MIT3" s="7">
        <v>0</v>
      </c>
      <c r="MIU3" s="7">
        <v>0</v>
      </c>
      <c r="MIV3" s="7">
        <v>0</v>
      </c>
      <c r="MIW3" s="7">
        <v>0</v>
      </c>
      <c r="MIX3" s="7">
        <v>0</v>
      </c>
      <c r="MIY3" s="7">
        <v>0</v>
      </c>
      <c r="MIZ3" s="7">
        <v>0</v>
      </c>
      <c r="MJA3" s="7">
        <v>0</v>
      </c>
      <c r="MJB3" s="7">
        <v>0</v>
      </c>
      <c r="MJC3" s="7">
        <v>0</v>
      </c>
      <c r="MJD3" s="7">
        <v>0</v>
      </c>
      <c r="MJE3" s="7">
        <v>0</v>
      </c>
      <c r="MJF3" s="7">
        <v>0</v>
      </c>
      <c r="MJG3" s="7">
        <v>0</v>
      </c>
      <c r="MJH3" s="7">
        <v>0</v>
      </c>
      <c r="MJI3" s="7">
        <v>0</v>
      </c>
      <c r="MJJ3" s="7">
        <v>0</v>
      </c>
      <c r="MJK3" s="7">
        <v>0</v>
      </c>
      <c r="MJL3" s="7">
        <v>0</v>
      </c>
      <c r="MJM3" s="7">
        <v>0</v>
      </c>
      <c r="MJN3" s="7">
        <v>0</v>
      </c>
      <c r="MJO3" s="7">
        <v>0</v>
      </c>
      <c r="MJP3" s="7">
        <v>0</v>
      </c>
      <c r="MJQ3" s="7">
        <v>0</v>
      </c>
      <c r="MJR3" s="7">
        <v>0</v>
      </c>
      <c r="MJS3" s="7">
        <v>0</v>
      </c>
      <c r="MJT3" s="7">
        <v>0</v>
      </c>
      <c r="MJU3" s="7">
        <v>0</v>
      </c>
      <c r="MJV3" s="7">
        <v>0</v>
      </c>
      <c r="MJW3" s="7">
        <v>0</v>
      </c>
      <c r="MJX3" s="7">
        <v>0</v>
      </c>
      <c r="MJY3" s="7">
        <v>0</v>
      </c>
      <c r="MJZ3" s="7">
        <v>0</v>
      </c>
      <c r="MKA3" s="7">
        <v>0</v>
      </c>
      <c r="MKB3" s="7">
        <v>0</v>
      </c>
      <c r="MKC3" s="7">
        <v>0</v>
      </c>
      <c r="MKD3" s="7">
        <v>0</v>
      </c>
      <c r="MKE3" s="7">
        <v>0</v>
      </c>
      <c r="MKF3" s="7">
        <v>0</v>
      </c>
      <c r="MKG3" s="7">
        <v>0</v>
      </c>
      <c r="MKH3" s="7">
        <v>0</v>
      </c>
      <c r="MKI3" s="7">
        <v>0</v>
      </c>
      <c r="MKJ3" s="7">
        <v>0</v>
      </c>
      <c r="MKK3" s="7">
        <v>0</v>
      </c>
      <c r="MKL3" s="7">
        <v>0</v>
      </c>
      <c r="MKM3" s="7">
        <v>0</v>
      </c>
      <c r="MKN3" s="7">
        <v>0</v>
      </c>
      <c r="MKO3" s="7">
        <v>0</v>
      </c>
      <c r="MKP3" s="7">
        <v>0</v>
      </c>
      <c r="MKQ3" s="7">
        <v>0</v>
      </c>
      <c r="MKR3" s="7">
        <v>0</v>
      </c>
      <c r="MKS3" s="7">
        <v>0</v>
      </c>
      <c r="MKT3" s="7">
        <v>0</v>
      </c>
      <c r="MKU3" s="7">
        <v>0</v>
      </c>
      <c r="MKV3" s="7">
        <v>0</v>
      </c>
      <c r="MKW3" s="7">
        <v>0</v>
      </c>
      <c r="MKX3" s="7">
        <v>0</v>
      </c>
      <c r="MKY3" s="7">
        <v>0</v>
      </c>
      <c r="MKZ3" s="7">
        <v>0</v>
      </c>
      <c r="MLA3" s="7">
        <v>0</v>
      </c>
      <c r="MLB3" s="7">
        <v>0</v>
      </c>
      <c r="MLC3" s="7">
        <v>0</v>
      </c>
      <c r="MLD3" s="7">
        <v>0</v>
      </c>
      <c r="MLE3" s="7">
        <v>0</v>
      </c>
      <c r="MLF3" s="7">
        <v>0</v>
      </c>
      <c r="MLG3" s="7">
        <v>0</v>
      </c>
      <c r="MLH3" s="7">
        <v>0</v>
      </c>
      <c r="MLI3" s="7">
        <v>0</v>
      </c>
      <c r="MLJ3" s="7">
        <v>0</v>
      </c>
      <c r="MLK3" s="7">
        <v>0</v>
      </c>
      <c r="MLL3" s="7">
        <v>0</v>
      </c>
      <c r="MLM3" s="7">
        <v>0</v>
      </c>
      <c r="MLN3" s="7">
        <v>0</v>
      </c>
      <c r="MLO3" s="7">
        <v>0</v>
      </c>
      <c r="MLP3" s="7">
        <v>0</v>
      </c>
      <c r="MLQ3" s="7">
        <v>0</v>
      </c>
      <c r="MLR3" s="7">
        <v>0</v>
      </c>
      <c r="MLS3" s="7">
        <v>0</v>
      </c>
      <c r="MLT3" s="7">
        <v>0</v>
      </c>
      <c r="MLU3" s="7">
        <v>0</v>
      </c>
      <c r="MLV3" s="7">
        <v>0</v>
      </c>
      <c r="MLW3" s="7">
        <v>0</v>
      </c>
      <c r="MLX3" s="7">
        <v>0</v>
      </c>
      <c r="MLY3" s="7">
        <v>0</v>
      </c>
      <c r="MLZ3" s="7">
        <v>0</v>
      </c>
      <c r="MMA3" s="7">
        <v>0</v>
      </c>
      <c r="MMB3" s="7">
        <v>0</v>
      </c>
      <c r="MMC3" s="7">
        <v>0</v>
      </c>
      <c r="MMD3" s="7">
        <v>0</v>
      </c>
      <c r="MME3" s="7">
        <v>0</v>
      </c>
      <c r="MMF3" s="7">
        <v>0</v>
      </c>
      <c r="MMG3" s="7">
        <v>0</v>
      </c>
      <c r="MMH3" s="7">
        <v>0</v>
      </c>
      <c r="MMI3" s="7">
        <v>0</v>
      </c>
      <c r="MMJ3" s="7">
        <v>0</v>
      </c>
      <c r="MMK3" s="7">
        <v>0</v>
      </c>
      <c r="MML3" s="7">
        <v>0</v>
      </c>
      <c r="MMM3" s="7">
        <v>0</v>
      </c>
      <c r="MMN3" s="7">
        <v>0</v>
      </c>
      <c r="MMO3" s="7">
        <v>0</v>
      </c>
      <c r="MMP3" s="7">
        <v>0</v>
      </c>
      <c r="MMQ3" s="7">
        <v>0</v>
      </c>
      <c r="MMR3" s="7">
        <v>0</v>
      </c>
      <c r="MMS3" s="7">
        <v>0</v>
      </c>
      <c r="MMT3" s="7">
        <v>0</v>
      </c>
      <c r="MMU3" s="7">
        <v>0</v>
      </c>
      <c r="MMV3" s="7">
        <v>0</v>
      </c>
      <c r="MMW3" s="7">
        <v>0</v>
      </c>
      <c r="MMX3" s="7">
        <v>0</v>
      </c>
      <c r="MMY3" s="7">
        <v>0</v>
      </c>
      <c r="MMZ3" s="7">
        <v>0</v>
      </c>
      <c r="MNA3" s="7">
        <v>0</v>
      </c>
      <c r="MNB3" s="7">
        <v>0</v>
      </c>
      <c r="MNC3" s="7">
        <v>0</v>
      </c>
      <c r="MND3" s="7">
        <v>0</v>
      </c>
      <c r="MNE3" s="7">
        <v>0</v>
      </c>
      <c r="MNF3" s="7">
        <v>0</v>
      </c>
      <c r="MNG3" s="7">
        <v>0</v>
      </c>
      <c r="MNH3" s="7">
        <v>0</v>
      </c>
      <c r="MNI3" s="7">
        <v>0</v>
      </c>
      <c r="MNJ3" s="7">
        <v>0</v>
      </c>
      <c r="MNK3" s="7">
        <v>0</v>
      </c>
      <c r="MNL3" s="7">
        <v>0</v>
      </c>
      <c r="MNM3" s="7">
        <v>0</v>
      </c>
      <c r="MNN3" s="7">
        <v>0</v>
      </c>
      <c r="MNO3" s="7">
        <v>0</v>
      </c>
      <c r="MNP3" s="7">
        <v>0</v>
      </c>
      <c r="MNQ3" s="7">
        <v>0</v>
      </c>
      <c r="MNR3" s="7">
        <v>0</v>
      </c>
      <c r="MNS3" s="7">
        <v>0</v>
      </c>
      <c r="MNT3" s="7">
        <v>0</v>
      </c>
      <c r="MNU3" s="7">
        <v>0</v>
      </c>
      <c r="MNV3" s="7">
        <v>0</v>
      </c>
      <c r="MNW3" s="7">
        <v>0</v>
      </c>
      <c r="MNX3" s="7">
        <v>0</v>
      </c>
      <c r="MNY3" s="7">
        <v>0</v>
      </c>
      <c r="MNZ3" s="7">
        <v>0</v>
      </c>
      <c r="MOA3" s="7">
        <v>0</v>
      </c>
      <c r="MOB3" s="7">
        <v>0</v>
      </c>
      <c r="MOC3" s="7">
        <v>0</v>
      </c>
      <c r="MOD3" s="7">
        <v>0</v>
      </c>
      <c r="MOE3" s="7">
        <v>0</v>
      </c>
      <c r="MOF3" s="7">
        <v>0</v>
      </c>
      <c r="MOG3" s="7">
        <v>0</v>
      </c>
      <c r="MOH3" s="7">
        <v>0</v>
      </c>
      <c r="MOI3" s="7">
        <v>0</v>
      </c>
      <c r="MOJ3" s="7">
        <v>0</v>
      </c>
      <c r="MOK3" s="7">
        <v>0</v>
      </c>
      <c r="MOL3" s="7">
        <v>0</v>
      </c>
      <c r="MOM3" s="7">
        <v>0</v>
      </c>
      <c r="MON3" s="7">
        <v>0</v>
      </c>
      <c r="MOO3" s="7">
        <v>0</v>
      </c>
      <c r="MOP3" s="7">
        <v>0</v>
      </c>
      <c r="MOQ3" s="7">
        <v>0</v>
      </c>
      <c r="MOR3" s="7">
        <v>0</v>
      </c>
      <c r="MOS3" s="7">
        <v>0</v>
      </c>
      <c r="MOT3" s="7">
        <v>0</v>
      </c>
      <c r="MOU3" s="7">
        <v>0</v>
      </c>
      <c r="MOV3" s="7">
        <v>0</v>
      </c>
      <c r="MOW3" s="7">
        <v>0</v>
      </c>
      <c r="MOX3" s="7">
        <v>0</v>
      </c>
      <c r="MOY3" s="7">
        <v>0</v>
      </c>
      <c r="MOZ3" s="7">
        <v>0</v>
      </c>
      <c r="MPA3" s="7">
        <v>0</v>
      </c>
      <c r="MPB3" s="7">
        <v>0</v>
      </c>
      <c r="MPC3" s="7">
        <v>0</v>
      </c>
      <c r="MPD3" s="7">
        <v>0</v>
      </c>
      <c r="MPE3" s="7">
        <v>0</v>
      </c>
      <c r="MPF3" s="7">
        <v>0</v>
      </c>
      <c r="MPG3" s="7">
        <v>0</v>
      </c>
      <c r="MPH3" s="7">
        <v>0</v>
      </c>
      <c r="MPI3" s="7">
        <v>0</v>
      </c>
      <c r="MPJ3" s="7">
        <v>0</v>
      </c>
      <c r="MPK3" s="7">
        <v>0</v>
      </c>
      <c r="MPL3" s="7">
        <v>0</v>
      </c>
      <c r="MPM3" s="7">
        <v>0</v>
      </c>
      <c r="MPN3" s="7">
        <v>0</v>
      </c>
      <c r="MPO3" s="7">
        <v>0</v>
      </c>
      <c r="MPP3" s="7">
        <v>0</v>
      </c>
      <c r="MPQ3" s="7">
        <v>0</v>
      </c>
      <c r="MPR3" s="7">
        <v>0</v>
      </c>
      <c r="MPS3" s="7">
        <v>0</v>
      </c>
      <c r="MPT3" s="7">
        <v>0</v>
      </c>
      <c r="MPU3" s="7">
        <v>0</v>
      </c>
      <c r="MPV3" s="7">
        <v>0</v>
      </c>
      <c r="MPW3" s="7">
        <v>0</v>
      </c>
      <c r="MPX3" s="7">
        <v>0</v>
      </c>
      <c r="MPY3" s="7">
        <v>0</v>
      </c>
      <c r="MPZ3" s="7">
        <v>0</v>
      </c>
      <c r="MQA3" s="7">
        <v>0</v>
      </c>
      <c r="MQB3" s="7">
        <v>0</v>
      </c>
      <c r="MQC3" s="7">
        <v>0</v>
      </c>
      <c r="MQD3" s="7">
        <v>0</v>
      </c>
      <c r="MQE3" s="7">
        <v>0</v>
      </c>
      <c r="MQF3" s="7">
        <v>0</v>
      </c>
      <c r="MQG3" s="7">
        <v>0</v>
      </c>
      <c r="MQH3" s="7">
        <v>0</v>
      </c>
      <c r="MQI3" s="7">
        <v>0</v>
      </c>
      <c r="MQJ3" s="7">
        <v>0</v>
      </c>
      <c r="MQK3" s="7">
        <v>0</v>
      </c>
      <c r="MQL3" s="7">
        <v>0</v>
      </c>
      <c r="MQM3" s="7">
        <v>0</v>
      </c>
      <c r="MQN3" s="7">
        <v>0</v>
      </c>
      <c r="MQO3" s="7">
        <v>0</v>
      </c>
      <c r="MQP3" s="7">
        <v>0</v>
      </c>
      <c r="MQQ3" s="7">
        <v>0</v>
      </c>
      <c r="MQR3" s="7">
        <v>0</v>
      </c>
      <c r="MQS3" s="7">
        <v>0</v>
      </c>
      <c r="MQT3" s="7">
        <v>0</v>
      </c>
      <c r="MQU3" s="7">
        <v>0</v>
      </c>
      <c r="MQV3" s="7">
        <v>0</v>
      </c>
      <c r="MQW3" s="7">
        <v>0</v>
      </c>
      <c r="MQX3" s="7">
        <v>0</v>
      </c>
      <c r="MQY3" s="7">
        <v>0</v>
      </c>
      <c r="MQZ3" s="7">
        <v>0</v>
      </c>
      <c r="MRA3" s="7">
        <v>0</v>
      </c>
      <c r="MRB3" s="7">
        <v>0</v>
      </c>
      <c r="MRC3" s="7">
        <v>0</v>
      </c>
      <c r="MRD3" s="7">
        <v>0</v>
      </c>
      <c r="MRE3" s="7">
        <v>0</v>
      </c>
      <c r="MRF3" s="7">
        <v>0</v>
      </c>
      <c r="MRG3" s="7">
        <v>0</v>
      </c>
      <c r="MRH3" s="7">
        <v>0</v>
      </c>
      <c r="MRI3" s="7">
        <v>0</v>
      </c>
      <c r="MRJ3" s="7">
        <v>0</v>
      </c>
      <c r="MRK3" s="7">
        <v>0</v>
      </c>
      <c r="MRL3" s="7">
        <v>0</v>
      </c>
      <c r="MRM3" s="7">
        <v>0</v>
      </c>
      <c r="MRN3" s="7">
        <v>0</v>
      </c>
      <c r="MRO3" s="7">
        <v>0</v>
      </c>
      <c r="MRP3" s="7">
        <v>0</v>
      </c>
      <c r="MRQ3" s="7">
        <v>0</v>
      </c>
      <c r="MRR3" s="7">
        <v>0</v>
      </c>
      <c r="MRS3" s="7">
        <v>0</v>
      </c>
      <c r="MRT3" s="7">
        <v>0</v>
      </c>
      <c r="MRU3" s="7">
        <v>0</v>
      </c>
      <c r="MRV3" s="7">
        <v>0</v>
      </c>
      <c r="MRW3" s="7">
        <v>0</v>
      </c>
      <c r="MRX3" s="7">
        <v>0</v>
      </c>
      <c r="MRY3" s="7">
        <v>0</v>
      </c>
      <c r="MRZ3" s="7">
        <v>0</v>
      </c>
      <c r="MSA3" s="7">
        <v>0</v>
      </c>
      <c r="MSB3" s="7">
        <v>0</v>
      </c>
      <c r="MSC3" s="7">
        <v>0</v>
      </c>
      <c r="MSD3" s="7">
        <v>0</v>
      </c>
      <c r="MSE3" s="7">
        <v>0</v>
      </c>
      <c r="MSF3" s="7">
        <v>0</v>
      </c>
      <c r="MSG3" s="7">
        <v>0</v>
      </c>
      <c r="MSH3" s="7">
        <v>0</v>
      </c>
      <c r="MSI3" s="7">
        <v>0</v>
      </c>
      <c r="MSJ3" s="7">
        <v>0</v>
      </c>
      <c r="MSK3" s="7">
        <v>0</v>
      </c>
      <c r="MSL3" s="7">
        <v>0</v>
      </c>
      <c r="MSM3" s="7">
        <v>0</v>
      </c>
      <c r="MSN3" s="7">
        <v>0</v>
      </c>
      <c r="MSO3" s="7">
        <v>0</v>
      </c>
      <c r="MSP3" s="7">
        <v>0</v>
      </c>
      <c r="MSQ3" s="7">
        <v>0</v>
      </c>
      <c r="MSR3" s="7">
        <v>0</v>
      </c>
      <c r="MSS3" s="7">
        <v>0</v>
      </c>
      <c r="MST3" s="7">
        <v>0</v>
      </c>
      <c r="MSU3" s="7">
        <v>0</v>
      </c>
      <c r="MSV3" s="7">
        <v>0</v>
      </c>
      <c r="MSW3" s="7">
        <v>0</v>
      </c>
      <c r="MSX3" s="7">
        <v>0</v>
      </c>
      <c r="MSY3" s="7">
        <v>0</v>
      </c>
      <c r="MSZ3" s="7">
        <v>0</v>
      </c>
      <c r="MTA3" s="7">
        <v>0</v>
      </c>
      <c r="MTB3" s="7">
        <v>0</v>
      </c>
      <c r="MTC3" s="7">
        <v>0</v>
      </c>
      <c r="MTD3" s="7">
        <v>0</v>
      </c>
      <c r="MTE3" s="7">
        <v>0</v>
      </c>
      <c r="MTF3" s="7">
        <v>0</v>
      </c>
      <c r="MTG3" s="7">
        <v>0</v>
      </c>
      <c r="MTH3" s="7">
        <v>0</v>
      </c>
      <c r="MTI3" s="7">
        <v>0</v>
      </c>
      <c r="MTJ3" s="7">
        <v>0</v>
      </c>
      <c r="MTK3" s="7">
        <v>0</v>
      </c>
      <c r="MTL3" s="7">
        <v>0</v>
      </c>
      <c r="MTM3" s="7">
        <v>0</v>
      </c>
      <c r="MTN3" s="7">
        <v>0</v>
      </c>
      <c r="MTO3" s="7">
        <v>0</v>
      </c>
      <c r="MTP3" s="7">
        <v>0</v>
      </c>
      <c r="MTQ3" s="7">
        <v>0</v>
      </c>
      <c r="MTR3" s="7">
        <v>0</v>
      </c>
      <c r="MTS3" s="7">
        <v>0</v>
      </c>
      <c r="MTT3" s="7">
        <v>0</v>
      </c>
      <c r="MTU3" s="7">
        <v>0</v>
      </c>
      <c r="MTV3" s="7">
        <v>0</v>
      </c>
      <c r="MTW3" s="7">
        <v>0</v>
      </c>
      <c r="MTX3" s="7">
        <v>0</v>
      </c>
      <c r="MTY3" s="7">
        <v>0</v>
      </c>
      <c r="MTZ3" s="7">
        <v>0</v>
      </c>
      <c r="MUA3" s="7">
        <v>0</v>
      </c>
      <c r="MUB3" s="7">
        <v>0</v>
      </c>
      <c r="MUC3" s="7">
        <v>0</v>
      </c>
      <c r="MUD3" s="7">
        <v>0</v>
      </c>
      <c r="MUE3" s="7">
        <v>0</v>
      </c>
      <c r="MUF3" s="7">
        <v>0</v>
      </c>
      <c r="MUG3" s="7">
        <v>0</v>
      </c>
      <c r="MUH3" s="7">
        <v>0</v>
      </c>
      <c r="MUI3" s="7">
        <v>0</v>
      </c>
      <c r="MUJ3" s="7">
        <v>0</v>
      </c>
      <c r="MUK3" s="7">
        <v>0</v>
      </c>
      <c r="MUL3" s="7">
        <v>0</v>
      </c>
      <c r="MUM3" s="7">
        <v>0</v>
      </c>
      <c r="MUN3" s="7">
        <v>0</v>
      </c>
      <c r="MUO3" s="7">
        <v>0</v>
      </c>
      <c r="MUP3" s="7">
        <v>0</v>
      </c>
      <c r="MUQ3" s="7">
        <v>0</v>
      </c>
      <c r="MUR3" s="7">
        <v>0</v>
      </c>
      <c r="MUS3" s="7">
        <v>0</v>
      </c>
      <c r="MUT3" s="7">
        <v>0</v>
      </c>
      <c r="MUU3" s="7">
        <v>0</v>
      </c>
      <c r="MUV3" s="7">
        <v>0</v>
      </c>
      <c r="MUW3" s="7">
        <v>0</v>
      </c>
      <c r="MUX3" s="7">
        <v>0</v>
      </c>
      <c r="MUY3" s="7">
        <v>0</v>
      </c>
      <c r="MUZ3" s="7">
        <v>0</v>
      </c>
      <c r="MVA3" s="7">
        <v>0</v>
      </c>
      <c r="MVB3" s="7">
        <v>0</v>
      </c>
      <c r="MVC3" s="7">
        <v>0</v>
      </c>
      <c r="MVD3" s="7">
        <v>0</v>
      </c>
      <c r="MVE3" s="7">
        <v>0</v>
      </c>
      <c r="MVF3" s="7">
        <v>0</v>
      </c>
      <c r="MVG3" s="7">
        <v>0</v>
      </c>
      <c r="MVH3" s="7">
        <v>0</v>
      </c>
      <c r="MVI3" s="7">
        <v>0</v>
      </c>
      <c r="MVJ3" s="7">
        <v>0</v>
      </c>
      <c r="MVK3" s="7">
        <v>0</v>
      </c>
      <c r="MVL3" s="7">
        <v>0</v>
      </c>
      <c r="MVM3" s="7">
        <v>0</v>
      </c>
      <c r="MVN3" s="7">
        <v>0</v>
      </c>
      <c r="MVO3" s="7">
        <v>0</v>
      </c>
      <c r="MVP3" s="7">
        <v>0</v>
      </c>
      <c r="MVQ3" s="7">
        <v>0</v>
      </c>
      <c r="MVR3" s="7">
        <v>0</v>
      </c>
      <c r="MVS3" s="7">
        <v>0</v>
      </c>
      <c r="MVT3" s="7">
        <v>0</v>
      </c>
      <c r="MVU3" s="7">
        <v>0</v>
      </c>
      <c r="MVV3" s="7">
        <v>0</v>
      </c>
      <c r="MVW3" s="7">
        <v>0</v>
      </c>
      <c r="MVX3" s="7">
        <v>0</v>
      </c>
      <c r="MVY3" s="7">
        <v>0</v>
      </c>
      <c r="MVZ3" s="7">
        <v>0</v>
      </c>
      <c r="MWA3" s="7">
        <v>0</v>
      </c>
      <c r="MWB3" s="7">
        <v>0</v>
      </c>
      <c r="MWC3" s="7">
        <v>0</v>
      </c>
      <c r="MWD3" s="7">
        <v>0</v>
      </c>
      <c r="MWE3" s="7">
        <v>0</v>
      </c>
      <c r="MWF3" s="7">
        <v>0</v>
      </c>
      <c r="MWG3" s="7">
        <v>0</v>
      </c>
      <c r="MWH3" s="7">
        <v>0</v>
      </c>
      <c r="MWI3" s="7">
        <v>0</v>
      </c>
      <c r="MWJ3" s="7">
        <v>0</v>
      </c>
      <c r="MWK3" s="7">
        <v>0</v>
      </c>
      <c r="MWL3" s="7">
        <v>0</v>
      </c>
      <c r="MWM3" s="7">
        <v>0</v>
      </c>
      <c r="MWN3" s="7">
        <v>0</v>
      </c>
      <c r="MWO3" s="7">
        <v>0</v>
      </c>
      <c r="MWP3" s="7">
        <v>0</v>
      </c>
      <c r="MWQ3" s="7">
        <v>0</v>
      </c>
      <c r="MWR3" s="7">
        <v>0</v>
      </c>
      <c r="MWS3" s="7">
        <v>0</v>
      </c>
      <c r="MWT3" s="7">
        <v>0</v>
      </c>
      <c r="MWU3" s="7">
        <v>0</v>
      </c>
      <c r="MWV3" s="7">
        <v>0</v>
      </c>
      <c r="MWW3" s="7">
        <v>0</v>
      </c>
      <c r="MWX3" s="7">
        <v>0</v>
      </c>
      <c r="MWY3" s="7">
        <v>0</v>
      </c>
      <c r="MWZ3" s="7">
        <v>0</v>
      </c>
      <c r="MXA3" s="7">
        <v>0</v>
      </c>
      <c r="MXB3" s="7">
        <v>0</v>
      </c>
      <c r="MXC3" s="7">
        <v>0</v>
      </c>
      <c r="MXD3" s="7">
        <v>0</v>
      </c>
      <c r="MXE3" s="7">
        <v>0</v>
      </c>
      <c r="MXF3" s="7">
        <v>0</v>
      </c>
      <c r="MXG3" s="7">
        <v>0</v>
      </c>
      <c r="MXH3" s="7">
        <v>0</v>
      </c>
      <c r="MXI3" s="7">
        <v>0</v>
      </c>
      <c r="MXJ3" s="7">
        <v>0</v>
      </c>
      <c r="MXK3" s="7">
        <v>0</v>
      </c>
      <c r="MXL3" s="7">
        <v>0</v>
      </c>
      <c r="MXM3" s="7">
        <v>0</v>
      </c>
      <c r="MXN3" s="7">
        <v>0</v>
      </c>
      <c r="MXO3" s="7">
        <v>0</v>
      </c>
      <c r="MXP3" s="7">
        <v>0</v>
      </c>
      <c r="MXQ3" s="7">
        <v>0</v>
      </c>
      <c r="MXR3" s="7">
        <v>0</v>
      </c>
      <c r="MXS3" s="7">
        <v>0</v>
      </c>
      <c r="MXT3" s="7">
        <v>0</v>
      </c>
      <c r="MXU3" s="7">
        <v>0</v>
      </c>
      <c r="MXV3" s="7">
        <v>0</v>
      </c>
      <c r="MXW3" s="7">
        <v>0</v>
      </c>
      <c r="MXX3" s="7">
        <v>0</v>
      </c>
      <c r="MXY3" s="7">
        <v>0</v>
      </c>
      <c r="MXZ3" s="7">
        <v>0</v>
      </c>
      <c r="MYA3" s="7">
        <v>0</v>
      </c>
      <c r="MYB3" s="7">
        <v>0</v>
      </c>
      <c r="MYC3" s="7">
        <v>0</v>
      </c>
      <c r="MYD3" s="7">
        <v>0</v>
      </c>
      <c r="MYE3" s="7">
        <v>0</v>
      </c>
      <c r="MYF3" s="7">
        <v>0</v>
      </c>
      <c r="MYG3" s="7">
        <v>0</v>
      </c>
      <c r="MYH3" s="7">
        <v>0</v>
      </c>
      <c r="MYI3" s="7">
        <v>0</v>
      </c>
      <c r="MYJ3" s="7">
        <v>0</v>
      </c>
      <c r="MYK3" s="7">
        <v>0</v>
      </c>
      <c r="MYL3" s="7">
        <v>0</v>
      </c>
      <c r="MYM3" s="7">
        <v>0</v>
      </c>
      <c r="MYN3" s="7">
        <v>0</v>
      </c>
      <c r="MYO3" s="7">
        <v>0</v>
      </c>
      <c r="MYP3" s="7">
        <v>0</v>
      </c>
      <c r="MYQ3" s="7">
        <v>0</v>
      </c>
      <c r="MYR3" s="7">
        <v>0</v>
      </c>
      <c r="MYS3" s="7">
        <v>0</v>
      </c>
      <c r="MYT3" s="7">
        <v>0</v>
      </c>
      <c r="MYU3" s="7">
        <v>0</v>
      </c>
      <c r="MYV3" s="7">
        <v>0</v>
      </c>
      <c r="MYW3" s="7">
        <v>0</v>
      </c>
      <c r="MYX3" s="7">
        <v>0</v>
      </c>
      <c r="MYY3" s="7">
        <v>0</v>
      </c>
      <c r="MYZ3" s="7">
        <v>0</v>
      </c>
      <c r="MZA3" s="7">
        <v>0</v>
      </c>
      <c r="MZB3" s="7">
        <v>0</v>
      </c>
      <c r="MZC3" s="7">
        <v>0</v>
      </c>
      <c r="MZD3" s="7">
        <v>0</v>
      </c>
      <c r="MZE3" s="7">
        <v>0</v>
      </c>
      <c r="MZF3" s="7">
        <v>0</v>
      </c>
      <c r="MZG3" s="7">
        <v>0</v>
      </c>
      <c r="MZH3" s="7">
        <v>0</v>
      </c>
      <c r="MZI3" s="7">
        <v>0</v>
      </c>
      <c r="MZJ3" s="7">
        <v>0</v>
      </c>
      <c r="MZK3" s="7">
        <v>0</v>
      </c>
      <c r="MZL3" s="7">
        <v>0</v>
      </c>
      <c r="MZM3" s="7">
        <v>0</v>
      </c>
      <c r="MZN3" s="7">
        <v>0</v>
      </c>
      <c r="MZO3" s="7">
        <v>0</v>
      </c>
      <c r="MZP3" s="7">
        <v>0</v>
      </c>
      <c r="MZQ3" s="7">
        <v>0</v>
      </c>
      <c r="MZR3" s="7">
        <v>0</v>
      </c>
      <c r="MZS3" s="7">
        <v>0</v>
      </c>
      <c r="MZT3" s="7">
        <v>0</v>
      </c>
      <c r="MZU3" s="7">
        <v>0</v>
      </c>
      <c r="MZV3" s="7">
        <v>0</v>
      </c>
      <c r="MZW3" s="7">
        <v>0</v>
      </c>
      <c r="MZX3" s="7">
        <v>0</v>
      </c>
      <c r="MZY3" s="7">
        <v>0</v>
      </c>
      <c r="MZZ3" s="7">
        <v>0</v>
      </c>
      <c r="NAA3" s="7">
        <v>0</v>
      </c>
      <c r="NAB3" s="7">
        <v>0</v>
      </c>
      <c r="NAC3" s="7">
        <v>0</v>
      </c>
      <c r="NAD3" s="7">
        <v>0</v>
      </c>
      <c r="NAE3" s="7">
        <v>0</v>
      </c>
      <c r="NAF3" s="7">
        <v>0</v>
      </c>
      <c r="NAG3" s="7">
        <v>0</v>
      </c>
      <c r="NAH3" s="7">
        <v>0</v>
      </c>
      <c r="NAI3" s="7">
        <v>0</v>
      </c>
      <c r="NAJ3" s="7">
        <v>0</v>
      </c>
      <c r="NAK3" s="7">
        <v>0</v>
      </c>
      <c r="NAL3" s="7">
        <v>0</v>
      </c>
      <c r="NAM3" s="7">
        <v>0</v>
      </c>
      <c r="NAN3" s="7">
        <v>0</v>
      </c>
      <c r="NAO3" s="7">
        <v>0</v>
      </c>
      <c r="NAP3" s="7">
        <v>0</v>
      </c>
      <c r="NAQ3" s="7">
        <v>0</v>
      </c>
      <c r="NAR3" s="7">
        <v>0</v>
      </c>
      <c r="NAS3" s="7">
        <v>0</v>
      </c>
      <c r="NAT3" s="7">
        <v>0</v>
      </c>
      <c r="NAU3" s="7">
        <v>0</v>
      </c>
      <c r="NAV3" s="7">
        <v>0</v>
      </c>
      <c r="NAW3" s="7">
        <v>0</v>
      </c>
      <c r="NAX3" s="7">
        <v>0</v>
      </c>
      <c r="NAY3" s="7">
        <v>0</v>
      </c>
      <c r="NAZ3" s="7">
        <v>0</v>
      </c>
      <c r="NBA3" s="7">
        <v>0</v>
      </c>
      <c r="NBB3" s="7">
        <v>0</v>
      </c>
      <c r="NBC3" s="7">
        <v>0</v>
      </c>
      <c r="NBD3" s="7">
        <v>0</v>
      </c>
      <c r="NBE3" s="7">
        <v>0</v>
      </c>
      <c r="NBF3" s="7">
        <v>0</v>
      </c>
      <c r="NBG3" s="7">
        <v>0</v>
      </c>
      <c r="NBH3" s="7">
        <v>0</v>
      </c>
      <c r="NBI3" s="7">
        <v>0</v>
      </c>
      <c r="NBJ3" s="7">
        <v>0</v>
      </c>
      <c r="NBK3" s="7">
        <v>0</v>
      </c>
      <c r="NBL3" s="7">
        <v>0</v>
      </c>
      <c r="NBM3" s="7">
        <v>0</v>
      </c>
      <c r="NBN3" s="7">
        <v>0</v>
      </c>
      <c r="NBO3" s="7">
        <v>0</v>
      </c>
      <c r="NBP3" s="7">
        <v>0</v>
      </c>
      <c r="NBQ3" s="7">
        <v>0</v>
      </c>
      <c r="NBR3" s="7">
        <v>0</v>
      </c>
      <c r="NBS3" s="7">
        <v>0</v>
      </c>
      <c r="NBT3" s="7">
        <v>0</v>
      </c>
      <c r="NBU3" s="7">
        <v>0</v>
      </c>
      <c r="NBV3" s="7">
        <v>0</v>
      </c>
      <c r="NBW3" s="7">
        <v>0</v>
      </c>
      <c r="NBX3" s="7">
        <v>0</v>
      </c>
      <c r="NBY3" s="7">
        <v>0</v>
      </c>
      <c r="NBZ3" s="7">
        <v>0</v>
      </c>
      <c r="NCA3" s="7">
        <v>0</v>
      </c>
      <c r="NCB3" s="7">
        <v>0</v>
      </c>
      <c r="NCC3" s="7">
        <v>0</v>
      </c>
      <c r="NCD3" s="7">
        <v>0</v>
      </c>
      <c r="NCE3" s="7">
        <v>0</v>
      </c>
      <c r="NCF3" s="7">
        <v>0</v>
      </c>
      <c r="NCG3" s="7">
        <v>0</v>
      </c>
      <c r="NCH3" s="7">
        <v>0</v>
      </c>
      <c r="NCI3" s="7">
        <v>0</v>
      </c>
      <c r="NCJ3" s="7">
        <v>0</v>
      </c>
      <c r="NCK3" s="7">
        <v>0</v>
      </c>
      <c r="NCL3" s="7">
        <v>0</v>
      </c>
      <c r="NCM3" s="7">
        <v>0</v>
      </c>
      <c r="NCN3" s="7">
        <v>0</v>
      </c>
      <c r="NCO3" s="7">
        <v>0</v>
      </c>
      <c r="NCP3" s="7">
        <v>0</v>
      </c>
      <c r="NCQ3" s="7">
        <v>0</v>
      </c>
      <c r="NCR3" s="7">
        <v>0</v>
      </c>
      <c r="NCS3" s="7">
        <v>0</v>
      </c>
      <c r="NCT3" s="7">
        <v>0</v>
      </c>
      <c r="NCU3" s="7">
        <v>0</v>
      </c>
      <c r="NCV3" s="7">
        <v>0</v>
      </c>
      <c r="NCW3" s="7">
        <v>0</v>
      </c>
      <c r="NCX3" s="7">
        <v>0</v>
      </c>
      <c r="NCY3" s="7">
        <v>0</v>
      </c>
      <c r="NCZ3" s="7">
        <v>0</v>
      </c>
      <c r="NDA3" s="7">
        <v>0</v>
      </c>
      <c r="NDB3" s="7">
        <v>0</v>
      </c>
      <c r="NDC3" s="7">
        <v>0</v>
      </c>
      <c r="NDD3" s="7">
        <v>0</v>
      </c>
      <c r="NDE3" s="7">
        <v>0</v>
      </c>
      <c r="NDF3" s="7">
        <v>0</v>
      </c>
      <c r="NDG3" s="7">
        <v>0</v>
      </c>
      <c r="NDH3" s="7">
        <v>0</v>
      </c>
      <c r="NDI3" s="7">
        <v>0</v>
      </c>
      <c r="NDJ3" s="7">
        <v>0</v>
      </c>
      <c r="NDK3" s="7">
        <v>0</v>
      </c>
      <c r="NDL3" s="7">
        <v>0</v>
      </c>
      <c r="NDM3" s="7">
        <v>0</v>
      </c>
      <c r="NDN3" s="7">
        <v>0</v>
      </c>
      <c r="NDO3" s="7">
        <v>0</v>
      </c>
      <c r="NDP3" s="7">
        <v>0</v>
      </c>
      <c r="NDQ3" s="7">
        <v>0</v>
      </c>
      <c r="NDR3" s="7">
        <v>0</v>
      </c>
      <c r="NDS3" s="7">
        <v>0</v>
      </c>
      <c r="NDT3" s="7">
        <v>0</v>
      </c>
      <c r="NDU3" s="7">
        <v>0</v>
      </c>
      <c r="NDV3" s="7">
        <v>0</v>
      </c>
      <c r="NDW3" s="7">
        <v>0</v>
      </c>
      <c r="NDX3" s="7">
        <v>0</v>
      </c>
      <c r="NDY3" s="7">
        <v>0</v>
      </c>
      <c r="NDZ3" s="7">
        <v>0</v>
      </c>
      <c r="NEA3" s="7">
        <v>0</v>
      </c>
      <c r="NEB3" s="7">
        <v>0</v>
      </c>
      <c r="NEC3" s="7">
        <v>0</v>
      </c>
      <c r="NED3" s="7">
        <v>0</v>
      </c>
      <c r="NEE3" s="7">
        <v>0</v>
      </c>
      <c r="NEF3" s="7">
        <v>0</v>
      </c>
      <c r="NEG3" s="7">
        <v>0</v>
      </c>
      <c r="NEH3" s="7">
        <v>0</v>
      </c>
      <c r="NEI3" s="7">
        <v>0</v>
      </c>
      <c r="NEJ3" s="7">
        <v>0</v>
      </c>
      <c r="NEK3" s="7">
        <v>0</v>
      </c>
      <c r="NEL3" s="7">
        <v>0</v>
      </c>
      <c r="NEM3" s="7">
        <v>0</v>
      </c>
      <c r="NEN3" s="7">
        <v>0</v>
      </c>
      <c r="NEO3" s="7">
        <v>0</v>
      </c>
      <c r="NEP3" s="7">
        <v>0</v>
      </c>
      <c r="NEQ3" s="7">
        <v>0</v>
      </c>
      <c r="NER3" s="7">
        <v>0</v>
      </c>
      <c r="NES3" s="7">
        <v>0</v>
      </c>
      <c r="NET3" s="7">
        <v>0</v>
      </c>
      <c r="NEU3" s="7">
        <v>0</v>
      </c>
      <c r="NEV3" s="7">
        <v>0</v>
      </c>
      <c r="NEW3" s="7">
        <v>0</v>
      </c>
      <c r="NEX3" s="7">
        <v>0</v>
      </c>
      <c r="NEY3" s="7">
        <v>0</v>
      </c>
      <c r="NEZ3" s="7">
        <v>0</v>
      </c>
      <c r="NFA3" s="7">
        <v>0</v>
      </c>
      <c r="NFB3" s="7">
        <v>0</v>
      </c>
      <c r="NFC3" s="7">
        <v>0</v>
      </c>
      <c r="NFD3" s="7">
        <v>0</v>
      </c>
      <c r="NFE3" s="7">
        <v>0</v>
      </c>
      <c r="NFF3" s="7">
        <v>0</v>
      </c>
      <c r="NFG3" s="7">
        <v>0</v>
      </c>
      <c r="NFH3" s="7">
        <v>0</v>
      </c>
      <c r="NFI3" s="7">
        <v>0</v>
      </c>
      <c r="NFJ3" s="7">
        <v>0</v>
      </c>
      <c r="NFK3" s="7">
        <v>0</v>
      </c>
      <c r="NFL3" s="7">
        <v>0</v>
      </c>
      <c r="NFM3" s="7">
        <v>0</v>
      </c>
      <c r="NFN3" s="7">
        <v>0</v>
      </c>
      <c r="NFO3" s="7">
        <v>0</v>
      </c>
      <c r="NFP3" s="7">
        <v>0</v>
      </c>
      <c r="NFQ3" s="7">
        <v>0</v>
      </c>
      <c r="NFR3" s="7">
        <v>0</v>
      </c>
      <c r="NFS3" s="7">
        <v>0</v>
      </c>
      <c r="NFT3" s="7">
        <v>0</v>
      </c>
      <c r="NFU3" s="7">
        <v>0</v>
      </c>
      <c r="NFV3" s="7">
        <v>0</v>
      </c>
      <c r="NFW3" s="7">
        <v>0</v>
      </c>
      <c r="NFX3" s="7">
        <v>0</v>
      </c>
      <c r="NFY3" s="7">
        <v>0</v>
      </c>
      <c r="NFZ3" s="7">
        <v>0</v>
      </c>
      <c r="NGA3" s="7">
        <v>0</v>
      </c>
      <c r="NGB3" s="7">
        <v>0</v>
      </c>
      <c r="NGC3" s="7">
        <v>0</v>
      </c>
      <c r="NGD3" s="7">
        <v>0</v>
      </c>
      <c r="NGE3" s="7">
        <v>0</v>
      </c>
      <c r="NGF3" s="7">
        <v>0</v>
      </c>
      <c r="NGG3" s="7">
        <v>0</v>
      </c>
      <c r="NGH3" s="7">
        <v>0</v>
      </c>
      <c r="NGI3" s="7">
        <v>0</v>
      </c>
      <c r="NGJ3" s="7">
        <v>0</v>
      </c>
      <c r="NGK3" s="7">
        <v>0</v>
      </c>
      <c r="NGL3" s="7">
        <v>0</v>
      </c>
      <c r="NGM3" s="7">
        <v>0</v>
      </c>
      <c r="NGN3" s="7">
        <v>0</v>
      </c>
      <c r="NGO3" s="7">
        <v>0</v>
      </c>
      <c r="NGP3" s="7">
        <v>0</v>
      </c>
      <c r="NGQ3" s="7">
        <v>0</v>
      </c>
      <c r="NGR3" s="7">
        <v>0</v>
      </c>
      <c r="NGS3" s="7">
        <v>0</v>
      </c>
      <c r="NGT3" s="7">
        <v>0</v>
      </c>
      <c r="NGU3" s="7">
        <v>0</v>
      </c>
      <c r="NGV3" s="7">
        <v>0</v>
      </c>
      <c r="NGW3" s="7">
        <v>0</v>
      </c>
      <c r="NGX3" s="7">
        <v>0</v>
      </c>
      <c r="NGY3" s="7">
        <v>0</v>
      </c>
      <c r="NGZ3" s="7">
        <v>0</v>
      </c>
      <c r="NHA3" s="7">
        <v>0</v>
      </c>
      <c r="NHB3" s="7">
        <v>0</v>
      </c>
      <c r="NHC3" s="7">
        <v>0</v>
      </c>
      <c r="NHD3" s="7">
        <v>0</v>
      </c>
      <c r="NHE3" s="7">
        <v>0</v>
      </c>
      <c r="NHF3" s="7">
        <v>0</v>
      </c>
      <c r="NHG3" s="7">
        <v>0</v>
      </c>
      <c r="NHH3" s="7">
        <v>0</v>
      </c>
      <c r="NHI3" s="7">
        <v>0</v>
      </c>
      <c r="NHJ3" s="7">
        <v>0</v>
      </c>
      <c r="NHK3" s="7">
        <v>0</v>
      </c>
      <c r="NHL3" s="7">
        <v>0</v>
      </c>
      <c r="NHM3" s="7">
        <v>0</v>
      </c>
      <c r="NHN3" s="7">
        <v>0</v>
      </c>
      <c r="NHO3" s="7">
        <v>0</v>
      </c>
      <c r="NHP3" s="7">
        <v>0</v>
      </c>
      <c r="NHQ3" s="7">
        <v>0</v>
      </c>
      <c r="NHR3" s="7">
        <v>0</v>
      </c>
      <c r="NHS3" s="7">
        <v>0</v>
      </c>
      <c r="NHT3" s="7">
        <v>0</v>
      </c>
      <c r="NHU3" s="7">
        <v>0</v>
      </c>
      <c r="NHV3" s="7">
        <v>0</v>
      </c>
      <c r="NHW3" s="7">
        <v>0</v>
      </c>
      <c r="NHX3" s="7">
        <v>0</v>
      </c>
      <c r="NHY3" s="7">
        <v>0</v>
      </c>
      <c r="NHZ3" s="7">
        <v>0</v>
      </c>
      <c r="NIA3" s="7">
        <v>0</v>
      </c>
      <c r="NIB3" s="7">
        <v>0</v>
      </c>
      <c r="NIC3" s="7">
        <v>0</v>
      </c>
      <c r="NID3" s="7">
        <v>0</v>
      </c>
      <c r="NIE3" s="7">
        <v>0</v>
      </c>
      <c r="NIF3" s="7">
        <v>0</v>
      </c>
      <c r="NIG3" s="7">
        <v>0</v>
      </c>
      <c r="NIH3" s="7">
        <v>0</v>
      </c>
      <c r="NII3" s="7">
        <v>0</v>
      </c>
      <c r="NIJ3" s="7">
        <v>0</v>
      </c>
      <c r="NIK3" s="7">
        <v>0</v>
      </c>
      <c r="NIL3" s="7">
        <v>0</v>
      </c>
      <c r="NIM3" s="7">
        <v>0</v>
      </c>
      <c r="NIN3" s="7">
        <v>0</v>
      </c>
      <c r="NIO3" s="7">
        <v>0</v>
      </c>
      <c r="NIP3" s="7">
        <v>0</v>
      </c>
      <c r="NIQ3" s="7">
        <v>0</v>
      </c>
      <c r="NIR3" s="7">
        <v>0</v>
      </c>
      <c r="NIS3" s="7">
        <v>0</v>
      </c>
      <c r="NIT3" s="7">
        <v>0</v>
      </c>
      <c r="NIU3" s="7">
        <v>0</v>
      </c>
      <c r="NIV3" s="7">
        <v>0</v>
      </c>
      <c r="NIW3" s="7">
        <v>0</v>
      </c>
      <c r="NIX3" s="7">
        <v>0</v>
      </c>
      <c r="NIY3" s="7">
        <v>0</v>
      </c>
      <c r="NIZ3" s="7">
        <v>0</v>
      </c>
      <c r="NJA3" s="7">
        <v>0</v>
      </c>
      <c r="NJB3" s="7">
        <v>0</v>
      </c>
      <c r="NJC3" s="7">
        <v>0</v>
      </c>
      <c r="NJD3" s="7">
        <v>0</v>
      </c>
      <c r="NJE3" s="7">
        <v>0</v>
      </c>
      <c r="NJF3" s="7">
        <v>0</v>
      </c>
      <c r="NJG3" s="7">
        <v>0</v>
      </c>
      <c r="NJH3" s="7">
        <v>0</v>
      </c>
      <c r="NJI3" s="7">
        <v>0</v>
      </c>
      <c r="NJJ3" s="7">
        <v>0</v>
      </c>
      <c r="NJK3" s="7">
        <v>0</v>
      </c>
      <c r="NJL3" s="7">
        <v>0</v>
      </c>
      <c r="NJM3" s="7">
        <v>0</v>
      </c>
      <c r="NJN3" s="7">
        <v>0</v>
      </c>
      <c r="NJO3" s="7">
        <v>0</v>
      </c>
      <c r="NJP3" s="7">
        <v>0</v>
      </c>
      <c r="NJQ3" s="7">
        <v>0</v>
      </c>
      <c r="NJR3" s="7">
        <v>0</v>
      </c>
      <c r="NJS3" s="7">
        <v>0</v>
      </c>
      <c r="NJT3" s="7">
        <v>0</v>
      </c>
      <c r="NJU3" s="7">
        <v>0</v>
      </c>
      <c r="NJV3" s="7">
        <v>0</v>
      </c>
      <c r="NJW3" s="7">
        <v>0</v>
      </c>
      <c r="NJX3" s="7">
        <v>0</v>
      </c>
      <c r="NJY3" s="7">
        <v>0</v>
      </c>
      <c r="NJZ3" s="7">
        <v>0</v>
      </c>
      <c r="NKA3" s="7">
        <v>0</v>
      </c>
      <c r="NKB3" s="7">
        <v>0</v>
      </c>
      <c r="NKC3" s="7">
        <v>0</v>
      </c>
      <c r="NKD3" s="7">
        <v>0</v>
      </c>
      <c r="NKE3" s="7">
        <v>0</v>
      </c>
      <c r="NKF3" s="7">
        <v>0</v>
      </c>
      <c r="NKG3" s="7">
        <v>0</v>
      </c>
      <c r="NKH3" s="7">
        <v>0</v>
      </c>
      <c r="NKI3" s="7">
        <v>0</v>
      </c>
      <c r="NKJ3" s="7">
        <v>0</v>
      </c>
      <c r="NKK3" s="7">
        <v>0</v>
      </c>
      <c r="NKL3" s="7">
        <v>0</v>
      </c>
      <c r="NKM3" s="7">
        <v>0</v>
      </c>
      <c r="NKN3" s="7">
        <v>0</v>
      </c>
      <c r="NKO3" s="7">
        <v>0</v>
      </c>
      <c r="NKP3" s="7">
        <v>0</v>
      </c>
      <c r="NKQ3" s="7">
        <v>0</v>
      </c>
      <c r="NKR3" s="7">
        <v>0</v>
      </c>
      <c r="NKS3" s="7">
        <v>0</v>
      </c>
      <c r="NKT3" s="7">
        <v>0</v>
      </c>
      <c r="NKU3" s="7">
        <v>0</v>
      </c>
      <c r="NKV3" s="7">
        <v>0</v>
      </c>
      <c r="NKW3" s="7">
        <v>0</v>
      </c>
      <c r="NKX3" s="7">
        <v>0</v>
      </c>
      <c r="NKY3" s="7">
        <v>0</v>
      </c>
      <c r="NKZ3" s="7">
        <v>0</v>
      </c>
      <c r="NLA3" s="7">
        <v>0</v>
      </c>
      <c r="NLB3" s="7">
        <v>0</v>
      </c>
      <c r="NLC3" s="7">
        <v>0</v>
      </c>
      <c r="NLD3" s="7">
        <v>0</v>
      </c>
      <c r="NLE3" s="7">
        <v>0</v>
      </c>
      <c r="NLF3" s="7">
        <v>0</v>
      </c>
      <c r="NLG3" s="7">
        <v>0</v>
      </c>
      <c r="NLH3" s="7">
        <v>0</v>
      </c>
      <c r="NLI3" s="7">
        <v>0</v>
      </c>
      <c r="NLJ3" s="7">
        <v>0</v>
      </c>
      <c r="NLK3" s="7">
        <v>0</v>
      </c>
      <c r="NLL3" s="7">
        <v>0</v>
      </c>
      <c r="NLM3" s="7">
        <v>0</v>
      </c>
      <c r="NLN3" s="7">
        <v>0</v>
      </c>
      <c r="NLO3" s="7">
        <v>0</v>
      </c>
      <c r="NLP3" s="7">
        <v>0</v>
      </c>
      <c r="NLQ3" s="7">
        <v>0</v>
      </c>
      <c r="NLR3" s="7">
        <v>0</v>
      </c>
      <c r="NLS3" s="7">
        <v>0</v>
      </c>
      <c r="NLT3" s="7">
        <v>0</v>
      </c>
      <c r="NLU3" s="7">
        <v>0</v>
      </c>
      <c r="NLV3" s="7">
        <v>0</v>
      </c>
      <c r="NLW3" s="7">
        <v>0</v>
      </c>
      <c r="NLX3" s="7">
        <v>0</v>
      </c>
      <c r="NLY3" s="7">
        <v>0</v>
      </c>
      <c r="NLZ3" s="7">
        <v>0</v>
      </c>
      <c r="NMA3" s="7">
        <v>0</v>
      </c>
      <c r="NMB3" s="7">
        <v>0</v>
      </c>
      <c r="NMC3" s="7">
        <v>0</v>
      </c>
      <c r="NMD3" s="7">
        <v>0</v>
      </c>
      <c r="NME3" s="7">
        <v>0</v>
      </c>
      <c r="NMF3" s="7">
        <v>0</v>
      </c>
      <c r="NMG3" s="7">
        <v>0</v>
      </c>
      <c r="NMH3" s="7">
        <v>0</v>
      </c>
      <c r="NMI3" s="7">
        <v>0</v>
      </c>
      <c r="NMJ3" s="7">
        <v>0</v>
      </c>
      <c r="NMK3" s="7">
        <v>0</v>
      </c>
      <c r="NML3" s="7">
        <v>0</v>
      </c>
      <c r="NMM3" s="7">
        <v>0</v>
      </c>
      <c r="NMN3" s="7">
        <v>0</v>
      </c>
      <c r="NMO3" s="7">
        <v>0</v>
      </c>
      <c r="NMP3" s="7">
        <v>0</v>
      </c>
      <c r="NMQ3" s="7">
        <v>0</v>
      </c>
      <c r="NMR3" s="7">
        <v>0</v>
      </c>
      <c r="NMS3" s="7">
        <v>0</v>
      </c>
      <c r="NMT3" s="7">
        <v>0</v>
      </c>
      <c r="NMU3" s="7">
        <v>0</v>
      </c>
      <c r="NMV3" s="7">
        <v>0</v>
      </c>
      <c r="NMW3" s="7">
        <v>0</v>
      </c>
      <c r="NMX3" s="7">
        <v>0</v>
      </c>
      <c r="NMY3" s="7">
        <v>0</v>
      </c>
      <c r="NMZ3" s="7">
        <v>0</v>
      </c>
      <c r="NNA3" s="7">
        <v>0</v>
      </c>
      <c r="NNB3" s="7">
        <v>0</v>
      </c>
      <c r="NNC3" s="7">
        <v>0</v>
      </c>
      <c r="NND3" s="7">
        <v>0</v>
      </c>
      <c r="NNE3" s="7">
        <v>0</v>
      </c>
      <c r="NNF3" s="7">
        <v>0</v>
      </c>
      <c r="NNG3" s="7">
        <v>0</v>
      </c>
      <c r="NNH3" s="7">
        <v>0</v>
      </c>
      <c r="NNI3" s="7">
        <v>0</v>
      </c>
      <c r="NNJ3" s="7">
        <v>0</v>
      </c>
      <c r="NNK3" s="7">
        <v>0</v>
      </c>
      <c r="NNL3" s="7">
        <v>0</v>
      </c>
      <c r="NNM3" s="7">
        <v>0</v>
      </c>
      <c r="NNN3" s="7">
        <v>0</v>
      </c>
      <c r="NNO3" s="7">
        <v>0</v>
      </c>
      <c r="NNP3" s="7">
        <v>0</v>
      </c>
      <c r="NNQ3" s="7">
        <v>0</v>
      </c>
      <c r="NNR3" s="7">
        <v>0</v>
      </c>
      <c r="NNS3" s="7">
        <v>0</v>
      </c>
      <c r="NNT3" s="7">
        <v>0</v>
      </c>
      <c r="NNU3" s="7">
        <v>0</v>
      </c>
      <c r="NNV3" s="7">
        <v>0</v>
      </c>
      <c r="NNW3" s="7">
        <v>0</v>
      </c>
      <c r="NNX3" s="7">
        <v>0</v>
      </c>
      <c r="NNY3" s="7">
        <v>0</v>
      </c>
      <c r="NNZ3" s="7">
        <v>0</v>
      </c>
      <c r="NOA3" s="7">
        <v>0</v>
      </c>
      <c r="NOB3" s="7">
        <v>0</v>
      </c>
      <c r="NOC3" s="7">
        <v>0</v>
      </c>
      <c r="NOD3" s="7">
        <v>0</v>
      </c>
      <c r="NOE3" s="7">
        <v>0</v>
      </c>
      <c r="NOF3" s="7">
        <v>0</v>
      </c>
      <c r="NOG3" s="7">
        <v>0</v>
      </c>
      <c r="NOH3" s="7">
        <v>0</v>
      </c>
      <c r="NOI3" s="7">
        <v>0</v>
      </c>
      <c r="NOJ3" s="7">
        <v>0</v>
      </c>
      <c r="NOK3" s="7">
        <v>0</v>
      </c>
      <c r="NOL3" s="7">
        <v>0</v>
      </c>
      <c r="NOM3" s="7">
        <v>0</v>
      </c>
      <c r="NON3" s="7">
        <v>0</v>
      </c>
      <c r="NOO3" s="7">
        <v>0</v>
      </c>
      <c r="NOP3" s="7">
        <v>0</v>
      </c>
      <c r="NOQ3" s="7">
        <v>0</v>
      </c>
      <c r="NOR3" s="7">
        <v>0</v>
      </c>
      <c r="NOS3" s="7">
        <v>0</v>
      </c>
      <c r="NOT3" s="7">
        <v>0</v>
      </c>
      <c r="NOU3" s="7">
        <v>0</v>
      </c>
      <c r="NOV3" s="7">
        <v>0</v>
      </c>
      <c r="NOW3" s="7">
        <v>0</v>
      </c>
      <c r="NOX3" s="7">
        <v>0</v>
      </c>
      <c r="NOY3" s="7">
        <v>0</v>
      </c>
      <c r="NOZ3" s="7">
        <v>0</v>
      </c>
      <c r="NPA3" s="7">
        <v>0</v>
      </c>
      <c r="NPB3" s="7">
        <v>0</v>
      </c>
      <c r="NPC3" s="7">
        <v>0</v>
      </c>
      <c r="NPD3" s="7">
        <v>0</v>
      </c>
      <c r="NPE3" s="7">
        <v>0</v>
      </c>
      <c r="NPF3" s="7">
        <v>0</v>
      </c>
      <c r="NPG3" s="7">
        <v>0</v>
      </c>
      <c r="NPH3" s="7">
        <v>0</v>
      </c>
      <c r="NPI3" s="7">
        <v>0</v>
      </c>
      <c r="NPJ3" s="7">
        <v>0</v>
      </c>
      <c r="NPK3" s="7">
        <v>0</v>
      </c>
      <c r="NPL3" s="7">
        <v>0</v>
      </c>
      <c r="NPM3" s="7">
        <v>0</v>
      </c>
      <c r="NPN3" s="7">
        <v>0</v>
      </c>
      <c r="NPO3" s="7">
        <v>0</v>
      </c>
      <c r="NPP3" s="7">
        <v>0</v>
      </c>
      <c r="NPQ3" s="7">
        <v>0</v>
      </c>
      <c r="NPR3" s="7">
        <v>0</v>
      </c>
      <c r="NPS3" s="7">
        <v>0</v>
      </c>
      <c r="NPT3" s="7">
        <v>0</v>
      </c>
      <c r="NPU3" s="7">
        <v>0</v>
      </c>
      <c r="NPV3" s="7">
        <v>0</v>
      </c>
      <c r="NPW3" s="7">
        <v>0</v>
      </c>
      <c r="NPX3" s="7">
        <v>0</v>
      </c>
      <c r="NPY3" s="7">
        <v>0</v>
      </c>
      <c r="NPZ3" s="7">
        <v>0</v>
      </c>
      <c r="NQA3" s="7">
        <v>0</v>
      </c>
      <c r="NQB3" s="7">
        <v>0</v>
      </c>
      <c r="NQC3" s="7">
        <v>0</v>
      </c>
      <c r="NQD3" s="7">
        <v>0</v>
      </c>
      <c r="NQE3" s="7">
        <v>0</v>
      </c>
      <c r="NQF3" s="7">
        <v>0</v>
      </c>
      <c r="NQG3" s="7">
        <v>0</v>
      </c>
      <c r="NQH3" s="7">
        <v>0</v>
      </c>
      <c r="NQI3" s="7">
        <v>0</v>
      </c>
      <c r="NQJ3" s="7">
        <v>0</v>
      </c>
      <c r="NQK3" s="7">
        <v>0</v>
      </c>
      <c r="NQL3" s="7">
        <v>0</v>
      </c>
      <c r="NQM3" s="7">
        <v>0</v>
      </c>
      <c r="NQN3" s="7">
        <v>0</v>
      </c>
      <c r="NQO3" s="7">
        <v>0</v>
      </c>
      <c r="NQP3" s="7">
        <v>0</v>
      </c>
      <c r="NQQ3" s="7">
        <v>0</v>
      </c>
      <c r="NQR3" s="7">
        <v>0</v>
      </c>
      <c r="NQS3" s="7">
        <v>0</v>
      </c>
      <c r="NQT3" s="7">
        <v>0</v>
      </c>
      <c r="NQU3" s="7">
        <v>0</v>
      </c>
      <c r="NQV3" s="7">
        <v>0</v>
      </c>
      <c r="NQW3" s="7">
        <v>0</v>
      </c>
      <c r="NQX3" s="7">
        <v>0</v>
      </c>
      <c r="NQY3" s="7">
        <v>0</v>
      </c>
      <c r="NQZ3" s="7">
        <v>0</v>
      </c>
      <c r="NRA3" s="7">
        <v>0</v>
      </c>
      <c r="NRB3" s="7">
        <v>0</v>
      </c>
      <c r="NRC3" s="7">
        <v>0</v>
      </c>
      <c r="NRD3" s="7">
        <v>0</v>
      </c>
      <c r="NRE3" s="7">
        <v>0</v>
      </c>
      <c r="NRF3" s="7">
        <v>0</v>
      </c>
      <c r="NRG3" s="7">
        <v>0</v>
      </c>
      <c r="NRH3" s="7">
        <v>0</v>
      </c>
      <c r="NRI3" s="7">
        <v>0</v>
      </c>
      <c r="NRJ3" s="7">
        <v>0</v>
      </c>
      <c r="NRK3" s="7">
        <v>0</v>
      </c>
      <c r="NRL3" s="7">
        <v>0</v>
      </c>
      <c r="NRM3" s="7">
        <v>0</v>
      </c>
      <c r="NRN3" s="7">
        <v>0</v>
      </c>
      <c r="NRO3" s="7">
        <v>0</v>
      </c>
      <c r="NRP3" s="7">
        <v>0</v>
      </c>
      <c r="NRQ3" s="7">
        <v>0</v>
      </c>
      <c r="NRR3" s="7">
        <v>0</v>
      </c>
      <c r="NRS3" s="7">
        <v>0</v>
      </c>
      <c r="NRT3" s="7">
        <v>0</v>
      </c>
      <c r="NRU3" s="7">
        <v>0</v>
      </c>
      <c r="NRV3" s="7">
        <v>0</v>
      </c>
      <c r="NRW3" s="7">
        <v>0</v>
      </c>
      <c r="NRX3" s="7">
        <v>0</v>
      </c>
      <c r="NRY3" s="7">
        <v>0</v>
      </c>
      <c r="NRZ3" s="7">
        <v>0</v>
      </c>
      <c r="NSA3" s="7">
        <v>0</v>
      </c>
      <c r="NSB3" s="7">
        <v>0</v>
      </c>
      <c r="NSC3" s="7">
        <v>0</v>
      </c>
      <c r="NSD3" s="7">
        <v>0</v>
      </c>
      <c r="NSE3" s="7">
        <v>0</v>
      </c>
      <c r="NSF3" s="7">
        <v>0</v>
      </c>
      <c r="NSG3" s="7">
        <v>0</v>
      </c>
      <c r="NSH3" s="7">
        <v>0</v>
      </c>
      <c r="NSI3" s="7">
        <v>0</v>
      </c>
      <c r="NSJ3" s="7">
        <v>0</v>
      </c>
      <c r="NSK3" s="7">
        <v>0</v>
      </c>
      <c r="NSL3" s="7">
        <v>0</v>
      </c>
      <c r="NSM3" s="7">
        <v>0</v>
      </c>
      <c r="NSN3" s="7">
        <v>0</v>
      </c>
      <c r="NSO3" s="7">
        <v>0</v>
      </c>
      <c r="NSP3" s="7">
        <v>0</v>
      </c>
      <c r="NSQ3" s="7">
        <v>0</v>
      </c>
      <c r="NSR3" s="7">
        <v>0</v>
      </c>
      <c r="NSS3" s="7">
        <v>0</v>
      </c>
      <c r="NST3" s="7">
        <v>0</v>
      </c>
      <c r="NSU3" s="7">
        <v>0</v>
      </c>
      <c r="NSV3" s="7">
        <v>0</v>
      </c>
      <c r="NSW3" s="7">
        <v>0</v>
      </c>
      <c r="NSX3" s="7">
        <v>0</v>
      </c>
      <c r="NSY3" s="7">
        <v>0</v>
      </c>
      <c r="NSZ3" s="7">
        <v>0</v>
      </c>
      <c r="NTA3" s="7">
        <v>0</v>
      </c>
      <c r="NTB3" s="7">
        <v>0</v>
      </c>
      <c r="NTC3" s="7">
        <v>0</v>
      </c>
      <c r="NTD3" s="7">
        <v>0</v>
      </c>
      <c r="NTE3" s="7">
        <v>0</v>
      </c>
      <c r="NTF3" s="7">
        <v>0</v>
      </c>
      <c r="NTG3" s="7">
        <v>0</v>
      </c>
      <c r="NTH3" s="7">
        <v>0</v>
      </c>
      <c r="NTI3" s="7">
        <v>0</v>
      </c>
      <c r="NTJ3" s="7">
        <v>0</v>
      </c>
      <c r="NTK3" s="7">
        <v>0</v>
      </c>
      <c r="NTL3" s="7">
        <v>0</v>
      </c>
      <c r="NTM3" s="7">
        <v>0</v>
      </c>
      <c r="NTN3" s="7">
        <v>0</v>
      </c>
      <c r="NTO3" s="7">
        <v>0</v>
      </c>
      <c r="NTP3" s="7">
        <v>0</v>
      </c>
      <c r="NTQ3" s="7">
        <v>0</v>
      </c>
      <c r="NTR3" s="7">
        <v>0</v>
      </c>
      <c r="NTS3" s="7">
        <v>0</v>
      </c>
      <c r="NTT3" s="7">
        <v>0</v>
      </c>
      <c r="NTU3" s="7">
        <v>0</v>
      </c>
      <c r="NTV3" s="7">
        <v>0</v>
      </c>
      <c r="NTW3" s="7">
        <v>0</v>
      </c>
      <c r="NTX3" s="7">
        <v>0</v>
      </c>
      <c r="NTY3" s="7">
        <v>0</v>
      </c>
      <c r="NTZ3" s="7">
        <v>0</v>
      </c>
      <c r="NUA3" s="7">
        <v>0</v>
      </c>
      <c r="NUB3" s="7">
        <v>0</v>
      </c>
      <c r="NUC3" s="7">
        <v>0</v>
      </c>
      <c r="NUD3" s="7">
        <v>0</v>
      </c>
      <c r="NUE3" s="7">
        <v>0</v>
      </c>
      <c r="NUF3" s="7">
        <v>0</v>
      </c>
      <c r="NUG3" s="7">
        <v>0</v>
      </c>
      <c r="NUH3" s="7">
        <v>0</v>
      </c>
      <c r="NUI3" s="7">
        <v>0</v>
      </c>
      <c r="NUJ3" s="7">
        <v>0</v>
      </c>
      <c r="NUK3" s="7">
        <v>0</v>
      </c>
      <c r="NUL3" s="7">
        <v>0</v>
      </c>
      <c r="NUM3" s="7">
        <v>0</v>
      </c>
      <c r="NUN3" s="7">
        <v>0</v>
      </c>
      <c r="NUO3" s="7">
        <v>0</v>
      </c>
      <c r="NUP3" s="7">
        <v>0</v>
      </c>
      <c r="NUQ3" s="7">
        <v>0</v>
      </c>
      <c r="NUR3" s="7">
        <v>0</v>
      </c>
      <c r="NUS3" s="7">
        <v>0</v>
      </c>
      <c r="NUT3" s="7">
        <v>0</v>
      </c>
      <c r="NUU3" s="7">
        <v>0</v>
      </c>
      <c r="NUV3" s="7">
        <v>0</v>
      </c>
      <c r="NUW3" s="7">
        <v>0</v>
      </c>
      <c r="NUX3" s="7">
        <v>0</v>
      </c>
      <c r="NUY3" s="7">
        <v>0</v>
      </c>
      <c r="NUZ3" s="7">
        <v>0</v>
      </c>
      <c r="NVA3" s="7">
        <v>0</v>
      </c>
      <c r="NVB3" s="7">
        <v>0</v>
      </c>
      <c r="NVC3" s="7">
        <v>0</v>
      </c>
      <c r="NVD3" s="7">
        <v>0</v>
      </c>
      <c r="NVE3" s="7">
        <v>0</v>
      </c>
      <c r="NVF3" s="7">
        <v>0</v>
      </c>
      <c r="NVG3" s="7">
        <v>0</v>
      </c>
      <c r="NVH3" s="7">
        <v>0</v>
      </c>
      <c r="NVI3" s="7">
        <v>0</v>
      </c>
      <c r="NVJ3" s="7">
        <v>0</v>
      </c>
      <c r="NVK3" s="7">
        <v>0</v>
      </c>
      <c r="NVL3" s="7">
        <v>0</v>
      </c>
      <c r="NVM3" s="7">
        <v>0</v>
      </c>
      <c r="NVN3" s="7">
        <v>0</v>
      </c>
      <c r="NVO3" s="7">
        <v>0</v>
      </c>
      <c r="NVP3" s="7">
        <v>0</v>
      </c>
      <c r="NVQ3" s="7">
        <v>0</v>
      </c>
      <c r="NVR3" s="7">
        <v>0</v>
      </c>
      <c r="NVS3" s="7">
        <v>0</v>
      </c>
      <c r="NVT3" s="7">
        <v>0</v>
      </c>
      <c r="NVU3" s="7">
        <v>0</v>
      </c>
      <c r="NVV3" s="7">
        <v>0</v>
      </c>
      <c r="NVW3" s="7">
        <v>0</v>
      </c>
      <c r="NVX3" s="7">
        <v>0</v>
      </c>
      <c r="NVY3" s="7">
        <v>0</v>
      </c>
      <c r="NVZ3" s="7">
        <v>0</v>
      </c>
      <c r="NWA3" s="7">
        <v>0</v>
      </c>
      <c r="NWB3" s="7">
        <v>0</v>
      </c>
      <c r="NWC3" s="7">
        <v>0</v>
      </c>
      <c r="NWD3" s="7">
        <v>0</v>
      </c>
      <c r="NWE3" s="7">
        <v>0</v>
      </c>
      <c r="NWF3" s="7">
        <v>0</v>
      </c>
      <c r="NWG3" s="7">
        <v>0</v>
      </c>
      <c r="NWH3" s="7">
        <v>0</v>
      </c>
      <c r="NWI3" s="7">
        <v>0</v>
      </c>
      <c r="NWJ3" s="7">
        <v>0</v>
      </c>
      <c r="NWK3" s="7">
        <v>0</v>
      </c>
      <c r="NWL3" s="7">
        <v>0</v>
      </c>
      <c r="NWM3" s="7">
        <v>0</v>
      </c>
      <c r="NWN3" s="7">
        <v>0</v>
      </c>
      <c r="NWO3" s="7">
        <v>0</v>
      </c>
      <c r="NWP3" s="7">
        <v>0</v>
      </c>
      <c r="NWQ3" s="7">
        <v>0</v>
      </c>
      <c r="NWR3" s="7">
        <v>0</v>
      </c>
      <c r="NWS3" s="7">
        <v>0</v>
      </c>
      <c r="NWT3" s="7">
        <v>0</v>
      </c>
      <c r="NWU3" s="7">
        <v>0</v>
      </c>
      <c r="NWV3" s="7">
        <v>0</v>
      </c>
      <c r="NWW3" s="7">
        <v>0</v>
      </c>
      <c r="NWX3" s="7">
        <v>0</v>
      </c>
      <c r="NWY3" s="7">
        <v>0</v>
      </c>
      <c r="NWZ3" s="7">
        <v>0</v>
      </c>
      <c r="NXA3" s="7">
        <v>0</v>
      </c>
      <c r="NXB3" s="7">
        <v>0</v>
      </c>
      <c r="NXC3" s="7">
        <v>0</v>
      </c>
      <c r="NXD3" s="7">
        <v>0</v>
      </c>
      <c r="NXE3" s="7">
        <v>0</v>
      </c>
      <c r="NXF3" s="7">
        <v>0</v>
      </c>
      <c r="NXG3" s="7">
        <v>0</v>
      </c>
      <c r="NXH3" s="7">
        <v>0</v>
      </c>
      <c r="NXI3" s="7">
        <v>0</v>
      </c>
      <c r="NXJ3" s="7">
        <v>0</v>
      </c>
      <c r="NXK3" s="7">
        <v>0</v>
      </c>
      <c r="NXL3" s="7">
        <v>0</v>
      </c>
      <c r="NXM3" s="7">
        <v>0</v>
      </c>
      <c r="NXN3" s="7">
        <v>0</v>
      </c>
      <c r="NXO3" s="7">
        <v>0</v>
      </c>
      <c r="NXP3" s="7">
        <v>0</v>
      </c>
      <c r="NXQ3" s="7">
        <v>0</v>
      </c>
      <c r="NXR3" s="7">
        <v>0</v>
      </c>
      <c r="NXS3" s="7">
        <v>0</v>
      </c>
      <c r="NXT3" s="7">
        <v>0</v>
      </c>
      <c r="NXU3" s="7">
        <v>0</v>
      </c>
      <c r="NXV3" s="7">
        <v>0</v>
      </c>
      <c r="NXW3" s="7">
        <v>0</v>
      </c>
      <c r="NXX3" s="7">
        <v>0</v>
      </c>
      <c r="NXY3" s="7">
        <v>0</v>
      </c>
      <c r="NXZ3" s="7">
        <v>0</v>
      </c>
      <c r="NYA3" s="7">
        <v>0</v>
      </c>
      <c r="NYB3" s="7">
        <v>0</v>
      </c>
      <c r="NYC3" s="7">
        <v>0</v>
      </c>
      <c r="NYD3" s="7">
        <v>0</v>
      </c>
      <c r="NYE3" s="7">
        <v>0</v>
      </c>
      <c r="NYF3" s="7">
        <v>0</v>
      </c>
      <c r="NYG3" s="7">
        <v>0</v>
      </c>
      <c r="NYH3" s="7">
        <v>0</v>
      </c>
      <c r="NYI3" s="7">
        <v>0</v>
      </c>
      <c r="NYJ3" s="7">
        <v>0</v>
      </c>
      <c r="NYK3" s="7">
        <v>0</v>
      </c>
      <c r="NYL3" s="7">
        <v>0</v>
      </c>
      <c r="NYM3" s="7">
        <v>0</v>
      </c>
      <c r="NYN3" s="7">
        <v>0</v>
      </c>
      <c r="NYO3" s="7">
        <v>0</v>
      </c>
      <c r="NYP3" s="7">
        <v>0</v>
      </c>
      <c r="NYQ3" s="7">
        <v>0</v>
      </c>
      <c r="NYR3" s="7">
        <v>0</v>
      </c>
      <c r="NYS3" s="7">
        <v>0</v>
      </c>
      <c r="NYT3" s="7">
        <v>0</v>
      </c>
      <c r="NYU3" s="7">
        <v>0</v>
      </c>
      <c r="NYV3" s="7">
        <v>0</v>
      </c>
      <c r="NYW3" s="7">
        <v>0</v>
      </c>
      <c r="NYX3" s="7">
        <v>0</v>
      </c>
      <c r="NYY3" s="7">
        <v>0</v>
      </c>
      <c r="NYZ3" s="7">
        <v>0</v>
      </c>
      <c r="NZA3" s="7">
        <v>0</v>
      </c>
      <c r="NZB3" s="7">
        <v>0</v>
      </c>
      <c r="NZC3" s="7">
        <v>0</v>
      </c>
      <c r="NZD3" s="7">
        <v>0</v>
      </c>
      <c r="NZE3" s="7">
        <v>0</v>
      </c>
      <c r="NZF3" s="7">
        <v>0</v>
      </c>
      <c r="NZG3" s="7">
        <v>0</v>
      </c>
      <c r="NZH3" s="7">
        <v>0</v>
      </c>
      <c r="NZI3" s="7">
        <v>0</v>
      </c>
      <c r="NZJ3" s="7">
        <v>0</v>
      </c>
      <c r="NZK3" s="7">
        <v>0</v>
      </c>
      <c r="NZL3" s="7">
        <v>0</v>
      </c>
      <c r="NZM3" s="7">
        <v>0</v>
      </c>
      <c r="NZN3" s="7">
        <v>0</v>
      </c>
      <c r="NZO3" s="7">
        <v>0</v>
      </c>
      <c r="NZP3" s="7">
        <v>0</v>
      </c>
      <c r="NZQ3" s="7">
        <v>0</v>
      </c>
      <c r="NZR3" s="7">
        <v>0</v>
      </c>
      <c r="NZS3" s="7">
        <v>0</v>
      </c>
      <c r="NZT3" s="7">
        <v>0</v>
      </c>
      <c r="NZU3" s="7">
        <v>0</v>
      </c>
      <c r="NZV3" s="7">
        <v>0</v>
      </c>
      <c r="NZW3" s="7">
        <v>0</v>
      </c>
      <c r="NZX3" s="7">
        <v>0</v>
      </c>
      <c r="NZY3" s="7">
        <v>0</v>
      </c>
      <c r="NZZ3" s="7">
        <v>0</v>
      </c>
      <c r="OAA3" s="7">
        <v>0</v>
      </c>
      <c r="OAB3" s="7">
        <v>0</v>
      </c>
      <c r="OAC3" s="7">
        <v>0</v>
      </c>
      <c r="OAD3" s="7">
        <v>0</v>
      </c>
      <c r="OAE3" s="7">
        <v>0</v>
      </c>
      <c r="OAF3" s="7">
        <v>0</v>
      </c>
      <c r="OAG3" s="7">
        <v>0</v>
      </c>
      <c r="OAH3" s="7">
        <v>0</v>
      </c>
      <c r="OAI3" s="7">
        <v>0</v>
      </c>
      <c r="OAJ3" s="7">
        <v>0</v>
      </c>
      <c r="OAK3" s="7">
        <v>0</v>
      </c>
      <c r="OAL3" s="7">
        <v>0</v>
      </c>
      <c r="OAM3" s="7">
        <v>0</v>
      </c>
      <c r="OAN3" s="7">
        <v>0</v>
      </c>
      <c r="OAO3" s="7">
        <v>0</v>
      </c>
      <c r="OAP3" s="7">
        <v>0</v>
      </c>
      <c r="OAQ3" s="7">
        <v>0</v>
      </c>
      <c r="OAR3" s="7">
        <v>0</v>
      </c>
      <c r="OAS3" s="7">
        <v>0</v>
      </c>
      <c r="OAT3" s="7">
        <v>0</v>
      </c>
      <c r="OAU3" s="7">
        <v>0</v>
      </c>
      <c r="OAV3" s="7">
        <v>0</v>
      </c>
      <c r="OAW3" s="7">
        <v>0</v>
      </c>
      <c r="OAX3" s="7">
        <v>0</v>
      </c>
      <c r="OAY3" s="7">
        <v>0</v>
      </c>
      <c r="OAZ3" s="7">
        <v>0</v>
      </c>
      <c r="OBA3" s="7">
        <v>0</v>
      </c>
      <c r="OBB3" s="7">
        <v>0</v>
      </c>
      <c r="OBC3" s="7">
        <v>0</v>
      </c>
      <c r="OBD3" s="7">
        <v>0</v>
      </c>
      <c r="OBE3" s="7">
        <v>0</v>
      </c>
      <c r="OBF3" s="7">
        <v>0</v>
      </c>
      <c r="OBG3" s="7">
        <v>0</v>
      </c>
      <c r="OBH3" s="7">
        <v>0</v>
      </c>
      <c r="OBI3" s="7">
        <v>0</v>
      </c>
      <c r="OBJ3" s="7">
        <v>0</v>
      </c>
      <c r="OBK3" s="7">
        <v>0</v>
      </c>
      <c r="OBL3" s="7">
        <v>0</v>
      </c>
      <c r="OBM3" s="7">
        <v>0</v>
      </c>
      <c r="OBN3" s="7">
        <v>0</v>
      </c>
      <c r="OBO3" s="7">
        <v>0</v>
      </c>
      <c r="OBP3" s="7">
        <v>0</v>
      </c>
      <c r="OBQ3" s="7">
        <v>0</v>
      </c>
      <c r="OBR3" s="7">
        <v>0</v>
      </c>
      <c r="OBS3" s="7">
        <v>0</v>
      </c>
      <c r="OBT3" s="7">
        <v>0</v>
      </c>
      <c r="OBU3" s="7">
        <v>0</v>
      </c>
      <c r="OBV3" s="7">
        <v>0</v>
      </c>
      <c r="OBW3" s="7">
        <v>0</v>
      </c>
      <c r="OBX3" s="7">
        <v>0</v>
      </c>
      <c r="OBY3" s="7">
        <v>0</v>
      </c>
      <c r="OBZ3" s="7">
        <v>0</v>
      </c>
      <c r="OCA3" s="7">
        <v>0</v>
      </c>
      <c r="OCB3" s="7">
        <v>0</v>
      </c>
      <c r="OCC3" s="7">
        <v>0</v>
      </c>
      <c r="OCD3" s="7">
        <v>0</v>
      </c>
      <c r="OCE3" s="7">
        <v>0</v>
      </c>
      <c r="OCF3" s="7">
        <v>0</v>
      </c>
      <c r="OCG3" s="7">
        <v>0</v>
      </c>
      <c r="OCH3" s="7">
        <v>0</v>
      </c>
      <c r="OCI3" s="7">
        <v>0</v>
      </c>
      <c r="OCJ3" s="7">
        <v>0</v>
      </c>
      <c r="OCK3" s="7">
        <v>0</v>
      </c>
      <c r="OCL3" s="7">
        <v>0</v>
      </c>
      <c r="OCM3" s="7">
        <v>0</v>
      </c>
      <c r="OCN3" s="7">
        <v>0</v>
      </c>
      <c r="OCO3" s="7">
        <v>0</v>
      </c>
      <c r="OCP3" s="7">
        <v>0</v>
      </c>
      <c r="OCQ3" s="7">
        <v>0</v>
      </c>
      <c r="OCR3" s="7">
        <v>0</v>
      </c>
      <c r="OCS3" s="7">
        <v>0</v>
      </c>
      <c r="OCT3" s="7">
        <v>0</v>
      </c>
      <c r="OCU3" s="7">
        <v>0</v>
      </c>
      <c r="OCV3" s="7">
        <v>0</v>
      </c>
      <c r="OCW3" s="7">
        <v>0</v>
      </c>
      <c r="OCX3" s="7">
        <v>0</v>
      </c>
      <c r="OCY3" s="7">
        <v>0</v>
      </c>
      <c r="OCZ3" s="7">
        <v>0</v>
      </c>
      <c r="ODA3" s="7">
        <v>0</v>
      </c>
      <c r="ODB3" s="7">
        <v>0</v>
      </c>
      <c r="ODC3" s="7">
        <v>0</v>
      </c>
      <c r="ODD3" s="7">
        <v>0</v>
      </c>
      <c r="ODE3" s="7">
        <v>0</v>
      </c>
      <c r="ODF3" s="7">
        <v>0</v>
      </c>
      <c r="ODG3" s="7">
        <v>0</v>
      </c>
      <c r="ODH3" s="7">
        <v>0</v>
      </c>
      <c r="ODI3" s="7">
        <v>0</v>
      </c>
      <c r="ODJ3" s="7">
        <v>0</v>
      </c>
      <c r="ODK3" s="7">
        <v>0</v>
      </c>
      <c r="ODL3" s="7">
        <v>0</v>
      </c>
      <c r="ODM3" s="7">
        <v>0</v>
      </c>
      <c r="ODN3" s="7">
        <v>0</v>
      </c>
      <c r="ODO3" s="7">
        <v>0</v>
      </c>
      <c r="ODP3" s="7">
        <v>0</v>
      </c>
      <c r="ODQ3" s="7">
        <v>0</v>
      </c>
      <c r="ODR3" s="7">
        <v>0</v>
      </c>
      <c r="ODS3" s="7">
        <v>0</v>
      </c>
      <c r="ODT3" s="7">
        <v>0</v>
      </c>
      <c r="ODU3" s="7">
        <v>0</v>
      </c>
      <c r="ODV3" s="7">
        <v>0</v>
      </c>
      <c r="ODW3" s="7">
        <v>0</v>
      </c>
      <c r="ODX3" s="7">
        <v>0</v>
      </c>
      <c r="ODY3" s="7">
        <v>0</v>
      </c>
      <c r="ODZ3" s="7">
        <v>0</v>
      </c>
      <c r="OEA3" s="7">
        <v>0</v>
      </c>
      <c r="OEB3" s="7">
        <v>0</v>
      </c>
      <c r="OEC3" s="7">
        <v>0</v>
      </c>
      <c r="OED3" s="7">
        <v>0</v>
      </c>
      <c r="OEE3" s="7">
        <v>0</v>
      </c>
      <c r="OEF3" s="7">
        <v>0</v>
      </c>
      <c r="OEG3" s="7">
        <v>0</v>
      </c>
      <c r="OEH3" s="7">
        <v>0</v>
      </c>
      <c r="OEI3" s="7">
        <v>0</v>
      </c>
      <c r="OEJ3" s="7">
        <v>0</v>
      </c>
      <c r="OEK3" s="7">
        <v>0</v>
      </c>
      <c r="OEL3" s="7">
        <v>0</v>
      </c>
      <c r="OEM3" s="7">
        <v>0</v>
      </c>
      <c r="OEN3" s="7">
        <v>0</v>
      </c>
      <c r="OEO3" s="7">
        <v>0</v>
      </c>
      <c r="OEP3" s="7">
        <v>0</v>
      </c>
      <c r="OEQ3" s="7">
        <v>0</v>
      </c>
      <c r="OER3" s="7">
        <v>0</v>
      </c>
      <c r="OES3" s="7">
        <v>0</v>
      </c>
      <c r="OET3" s="7">
        <v>0</v>
      </c>
      <c r="OEU3" s="7">
        <v>0</v>
      </c>
      <c r="OEV3" s="7">
        <v>0</v>
      </c>
      <c r="OEW3" s="7">
        <v>0</v>
      </c>
      <c r="OEX3" s="7">
        <v>0</v>
      </c>
      <c r="OEY3" s="7">
        <v>0</v>
      </c>
      <c r="OEZ3" s="7">
        <v>0</v>
      </c>
      <c r="OFA3" s="7">
        <v>0</v>
      </c>
      <c r="OFB3" s="7">
        <v>0</v>
      </c>
      <c r="OFC3" s="7">
        <v>0</v>
      </c>
      <c r="OFD3" s="7">
        <v>0</v>
      </c>
      <c r="OFE3" s="7">
        <v>0</v>
      </c>
      <c r="OFF3" s="7">
        <v>0</v>
      </c>
      <c r="OFG3" s="7">
        <v>0</v>
      </c>
      <c r="OFH3" s="7">
        <v>0</v>
      </c>
      <c r="OFI3" s="7">
        <v>0</v>
      </c>
      <c r="OFJ3" s="7">
        <v>0</v>
      </c>
      <c r="OFK3" s="7">
        <v>0</v>
      </c>
      <c r="OFL3" s="7">
        <v>0</v>
      </c>
      <c r="OFM3" s="7">
        <v>0</v>
      </c>
      <c r="OFN3" s="7">
        <v>0</v>
      </c>
      <c r="OFO3" s="7">
        <v>0</v>
      </c>
      <c r="OFP3" s="7">
        <v>0</v>
      </c>
      <c r="OFQ3" s="7">
        <v>0</v>
      </c>
      <c r="OFR3" s="7">
        <v>0</v>
      </c>
      <c r="OFS3" s="7">
        <v>0</v>
      </c>
      <c r="OFT3" s="7">
        <v>0</v>
      </c>
      <c r="OFU3" s="7">
        <v>0</v>
      </c>
      <c r="OFV3" s="7">
        <v>0</v>
      </c>
      <c r="OFW3" s="7">
        <v>0</v>
      </c>
      <c r="OFX3" s="7">
        <v>0</v>
      </c>
      <c r="OFY3" s="7">
        <v>0</v>
      </c>
      <c r="OFZ3" s="7">
        <v>0</v>
      </c>
      <c r="OGA3" s="7">
        <v>0</v>
      </c>
      <c r="OGB3" s="7">
        <v>0</v>
      </c>
      <c r="OGC3" s="7">
        <v>0</v>
      </c>
      <c r="OGD3" s="7">
        <v>0</v>
      </c>
      <c r="OGE3" s="7">
        <v>0</v>
      </c>
      <c r="OGF3" s="7">
        <v>0</v>
      </c>
      <c r="OGG3" s="7">
        <v>0</v>
      </c>
      <c r="OGH3" s="7">
        <v>0</v>
      </c>
      <c r="OGI3" s="7">
        <v>0</v>
      </c>
      <c r="OGJ3" s="7">
        <v>0</v>
      </c>
      <c r="OGK3" s="7">
        <v>0</v>
      </c>
      <c r="OGL3" s="7">
        <v>0</v>
      </c>
      <c r="OGM3" s="7">
        <v>0</v>
      </c>
      <c r="OGN3" s="7">
        <v>0</v>
      </c>
      <c r="OGO3" s="7">
        <v>0</v>
      </c>
      <c r="OGP3" s="7">
        <v>0</v>
      </c>
      <c r="OGQ3" s="7">
        <v>0</v>
      </c>
      <c r="OGR3" s="7">
        <v>0</v>
      </c>
      <c r="OGS3" s="7">
        <v>0</v>
      </c>
      <c r="OGT3" s="7">
        <v>0</v>
      </c>
      <c r="OGU3" s="7">
        <v>0</v>
      </c>
      <c r="OGV3" s="7">
        <v>0</v>
      </c>
      <c r="OGW3" s="7">
        <v>0</v>
      </c>
      <c r="OGX3" s="7">
        <v>0</v>
      </c>
      <c r="OGY3" s="7">
        <v>0</v>
      </c>
      <c r="OGZ3" s="7">
        <v>0</v>
      </c>
      <c r="OHA3" s="7">
        <v>0</v>
      </c>
      <c r="OHB3" s="7">
        <v>0</v>
      </c>
      <c r="OHC3" s="7">
        <v>0</v>
      </c>
      <c r="OHD3" s="7">
        <v>0</v>
      </c>
      <c r="OHE3" s="7">
        <v>0</v>
      </c>
      <c r="OHF3" s="7">
        <v>0</v>
      </c>
      <c r="OHG3" s="7">
        <v>0</v>
      </c>
      <c r="OHH3" s="7">
        <v>0</v>
      </c>
      <c r="OHI3" s="7">
        <v>0</v>
      </c>
      <c r="OHJ3" s="7">
        <v>0</v>
      </c>
      <c r="OHK3" s="7">
        <v>0</v>
      </c>
      <c r="OHL3" s="7">
        <v>0</v>
      </c>
      <c r="OHM3" s="7">
        <v>0</v>
      </c>
      <c r="OHN3" s="7">
        <v>0</v>
      </c>
      <c r="OHO3" s="7">
        <v>0</v>
      </c>
      <c r="OHP3" s="7">
        <v>0</v>
      </c>
      <c r="OHQ3" s="7">
        <v>0</v>
      </c>
      <c r="OHR3" s="7">
        <v>0</v>
      </c>
      <c r="OHS3" s="7">
        <v>0</v>
      </c>
      <c r="OHT3" s="7">
        <v>0</v>
      </c>
      <c r="OHU3" s="7">
        <v>0</v>
      </c>
      <c r="OHV3" s="7">
        <v>0</v>
      </c>
      <c r="OHW3" s="7">
        <v>0</v>
      </c>
      <c r="OHX3" s="7">
        <v>0</v>
      </c>
      <c r="OHY3" s="7">
        <v>0</v>
      </c>
      <c r="OHZ3" s="7">
        <v>0</v>
      </c>
      <c r="OIA3" s="7">
        <v>0</v>
      </c>
      <c r="OIB3" s="7">
        <v>0</v>
      </c>
      <c r="OIC3" s="7">
        <v>0</v>
      </c>
      <c r="OID3" s="7">
        <v>0</v>
      </c>
      <c r="OIE3" s="7">
        <v>0</v>
      </c>
      <c r="OIF3" s="7">
        <v>0</v>
      </c>
      <c r="OIG3" s="7">
        <v>0</v>
      </c>
      <c r="OIH3" s="7">
        <v>0</v>
      </c>
      <c r="OII3" s="7">
        <v>0</v>
      </c>
      <c r="OIJ3" s="7">
        <v>0</v>
      </c>
      <c r="OIK3" s="7">
        <v>0</v>
      </c>
      <c r="OIL3" s="7">
        <v>0</v>
      </c>
      <c r="OIM3" s="7">
        <v>0</v>
      </c>
      <c r="OIN3" s="7">
        <v>0</v>
      </c>
      <c r="OIO3" s="7">
        <v>0</v>
      </c>
      <c r="OIP3" s="7">
        <v>0</v>
      </c>
      <c r="OIQ3" s="7">
        <v>0</v>
      </c>
      <c r="OIR3" s="7">
        <v>0</v>
      </c>
      <c r="OIS3" s="7">
        <v>0</v>
      </c>
      <c r="OIT3" s="7">
        <v>0</v>
      </c>
      <c r="OIU3" s="7">
        <v>0</v>
      </c>
      <c r="OIV3" s="7">
        <v>0</v>
      </c>
      <c r="OIW3" s="7">
        <v>0</v>
      </c>
      <c r="OIX3" s="7">
        <v>0</v>
      </c>
      <c r="OIY3" s="7">
        <v>0</v>
      </c>
      <c r="OIZ3" s="7">
        <v>0</v>
      </c>
      <c r="OJA3" s="7">
        <v>0</v>
      </c>
      <c r="OJB3" s="7">
        <v>0</v>
      </c>
      <c r="OJC3" s="7">
        <v>0</v>
      </c>
      <c r="OJD3" s="7">
        <v>0</v>
      </c>
      <c r="OJE3" s="7">
        <v>0</v>
      </c>
      <c r="OJF3" s="7">
        <v>0</v>
      </c>
      <c r="OJG3" s="7">
        <v>0</v>
      </c>
      <c r="OJH3" s="7">
        <v>0</v>
      </c>
      <c r="OJI3" s="7">
        <v>0</v>
      </c>
      <c r="OJJ3" s="7">
        <v>0</v>
      </c>
      <c r="OJK3" s="7">
        <v>0</v>
      </c>
      <c r="OJL3" s="7">
        <v>0</v>
      </c>
      <c r="OJM3" s="7">
        <v>0</v>
      </c>
      <c r="OJN3" s="7">
        <v>0</v>
      </c>
      <c r="OJO3" s="7">
        <v>0</v>
      </c>
      <c r="OJP3" s="7">
        <v>0</v>
      </c>
      <c r="OJQ3" s="7">
        <v>0</v>
      </c>
      <c r="OJR3" s="7">
        <v>0</v>
      </c>
      <c r="OJS3" s="7">
        <v>0</v>
      </c>
      <c r="OJT3" s="7">
        <v>0</v>
      </c>
      <c r="OJU3" s="7">
        <v>0</v>
      </c>
      <c r="OJV3" s="7">
        <v>0</v>
      </c>
      <c r="OJW3" s="7">
        <v>0</v>
      </c>
      <c r="OJX3" s="7">
        <v>0</v>
      </c>
      <c r="OJY3" s="7">
        <v>0</v>
      </c>
      <c r="OJZ3" s="7">
        <v>0</v>
      </c>
      <c r="OKA3" s="7">
        <v>0</v>
      </c>
      <c r="OKB3" s="7">
        <v>0</v>
      </c>
      <c r="OKC3" s="7">
        <v>0</v>
      </c>
      <c r="OKD3" s="7">
        <v>0</v>
      </c>
      <c r="OKE3" s="7">
        <v>0</v>
      </c>
      <c r="OKF3" s="7">
        <v>0</v>
      </c>
      <c r="OKG3" s="7">
        <v>0</v>
      </c>
      <c r="OKH3" s="7">
        <v>0</v>
      </c>
      <c r="OKI3" s="7">
        <v>0</v>
      </c>
      <c r="OKJ3" s="7">
        <v>0</v>
      </c>
      <c r="OKK3" s="7">
        <v>0</v>
      </c>
      <c r="OKL3" s="7">
        <v>0</v>
      </c>
      <c r="OKM3" s="7">
        <v>0</v>
      </c>
      <c r="OKN3" s="7">
        <v>0</v>
      </c>
      <c r="OKO3" s="7">
        <v>0</v>
      </c>
      <c r="OKP3" s="7">
        <v>0</v>
      </c>
      <c r="OKQ3" s="7">
        <v>0</v>
      </c>
      <c r="OKR3" s="7">
        <v>0</v>
      </c>
      <c r="OKS3" s="7">
        <v>0</v>
      </c>
      <c r="OKT3" s="7">
        <v>0</v>
      </c>
      <c r="OKU3" s="7">
        <v>0</v>
      </c>
      <c r="OKV3" s="7">
        <v>0</v>
      </c>
      <c r="OKW3" s="7">
        <v>0</v>
      </c>
      <c r="OKX3" s="7">
        <v>0</v>
      </c>
      <c r="OKY3" s="7">
        <v>0</v>
      </c>
      <c r="OKZ3" s="7">
        <v>0</v>
      </c>
      <c r="OLA3" s="7">
        <v>0</v>
      </c>
      <c r="OLB3" s="7">
        <v>0</v>
      </c>
      <c r="OLC3" s="7">
        <v>0</v>
      </c>
      <c r="OLD3" s="7">
        <v>0</v>
      </c>
      <c r="OLE3" s="7">
        <v>0</v>
      </c>
      <c r="OLF3" s="7">
        <v>0</v>
      </c>
      <c r="OLG3" s="7">
        <v>0</v>
      </c>
      <c r="OLH3" s="7">
        <v>0</v>
      </c>
      <c r="OLI3" s="7">
        <v>0</v>
      </c>
      <c r="OLJ3" s="7">
        <v>0</v>
      </c>
      <c r="OLK3" s="7">
        <v>0</v>
      </c>
      <c r="OLL3" s="7">
        <v>0</v>
      </c>
      <c r="OLM3" s="7">
        <v>0</v>
      </c>
      <c r="OLN3" s="7">
        <v>0</v>
      </c>
      <c r="OLO3" s="7">
        <v>0</v>
      </c>
      <c r="OLP3" s="7">
        <v>0</v>
      </c>
      <c r="OLQ3" s="7">
        <v>0</v>
      </c>
      <c r="OLR3" s="7">
        <v>0</v>
      </c>
      <c r="OLS3" s="7">
        <v>0</v>
      </c>
      <c r="OLT3" s="7">
        <v>0</v>
      </c>
      <c r="OLU3" s="7">
        <v>0</v>
      </c>
      <c r="OLV3" s="7">
        <v>0</v>
      </c>
      <c r="OLW3" s="7">
        <v>0</v>
      </c>
      <c r="OLX3" s="7">
        <v>0</v>
      </c>
      <c r="OLY3" s="7">
        <v>0</v>
      </c>
      <c r="OLZ3" s="7">
        <v>0</v>
      </c>
      <c r="OMA3" s="7">
        <v>0</v>
      </c>
      <c r="OMB3" s="7">
        <v>0</v>
      </c>
      <c r="OMC3" s="7">
        <v>0</v>
      </c>
      <c r="OMD3" s="7">
        <v>0</v>
      </c>
      <c r="OME3" s="7">
        <v>0</v>
      </c>
      <c r="OMF3" s="7">
        <v>0</v>
      </c>
      <c r="OMG3" s="7">
        <v>0</v>
      </c>
      <c r="OMH3" s="7">
        <v>0</v>
      </c>
      <c r="OMI3" s="7">
        <v>0</v>
      </c>
      <c r="OMJ3" s="7">
        <v>0</v>
      </c>
      <c r="OMK3" s="7">
        <v>0</v>
      </c>
      <c r="OML3" s="7">
        <v>0</v>
      </c>
      <c r="OMM3" s="7">
        <v>0</v>
      </c>
      <c r="OMN3" s="7">
        <v>0</v>
      </c>
      <c r="OMO3" s="7">
        <v>0</v>
      </c>
      <c r="OMP3" s="7">
        <v>0</v>
      </c>
      <c r="OMQ3" s="7">
        <v>0</v>
      </c>
      <c r="OMR3" s="7">
        <v>0</v>
      </c>
      <c r="OMS3" s="7">
        <v>0</v>
      </c>
      <c r="OMT3" s="7">
        <v>0</v>
      </c>
      <c r="OMU3" s="7">
        <v>0</v>
      </c>
      <c r="OMV3" s="7">
        <v>0</v>
      </c>
      <c r="OMW3" s="7">
        <v>0</v>
      </c>
      <c r="OMX3" s="7">
        <v>0</v>
      </c>
      <c r="OMY3" s="7">
        <v>0</v>
      </c>
      <c r="OMZ3" s="7">
        <v>0</v>
      </c>
      <c r="ONA3" s="7">
        <v>0</v>
      </c>
      <c r="ONB3" s="7">
        <v>0</v>
      </c>
      <c r="ONC3" s="7">
        <v>0</v>
      </c>
      <c r="OND3" s="7">
        <v>0</v>
      </c>
      <c r="ONE3" s="7">
        <v>0</v>
      </c>
      <c r="ONF3" s="7">
        <v>0</v>
      </c>
      <c r="ONG3" s="7">
        <v>0</v>
      </c>
      <c r="ONH3" s="7">
        <v>0</v>
      </c>
      <c r="ONI3" s="7">
        <v>0</v>
      </c>
      <c r="ONJ3" s="7">
        <v>0</v>
      </c>
      <c r="ONK3" s="7">
        <v>0</v>
      </c>
      <c r="ONL3" s="7">
        <v>0</v>
      </c>
      <c r="ONM3" s="7">
        <v>0</v>
      </c>
      <c r="ONN3" s="7">
        <v>0</v>
      </c>
      <c r="ONO3" s="7">
        <v>0</v>
      </c>
      <c r="ONP3" s="7">
        <v>0</v>
      </c>
      <c r="ONQ3" s="7">
        <v>0</v>
      </c>
      <c r="ONR3" s="7">
        <v>0</v>
      </c>
      <c r="ONS3" s="7">
        <v>0</v>
      </c>
      <c r="ONT3" s="7">
        <v>0</v>
      </c>
      <c r="ONU3" s="7">
        <v>0</v>
      </c>
      <c r="ONV3" s="7">
        <v>0</v>
      </c>
      <c r="ONW3" s="7">
        <v>0</v>
      </c>
      <c r="ONX3" s="7">
        <v>0</v>
      </c>
      <c r="ONY3" s="7">
        <v>0</v>
      </c>
      <c r="ONZ3" s="7">
        <v>0</v>
      </c>
      <c r="OOA3" s="7">
        <v>0</v>
      </c>
      <c r="OOB3" s="7">
        <v>0</v>
      </c>
      <c r="OOC3" s="7">
        <v>0</v>
      </c>
      <c r="OOD3" s="7">
        <v>0</v>
      </c>
      <c r="OOE3" s="7">
        <v>0</v>
      </c>
      <c r="OOF3" s="7">
        <v>0</v>
      </c>
      <c r="OOG3" s="7">
        <v>0</v>
      </c>
      <c r="OOH3" s="7">
        <v>0</v>
      </c>
      <c r="OOI3" s="7">
        <v>0</v>
      </c>
      <c r="OOJ3" s="7">
        <v>0</v>
      </c>
      <c r="OOK3" s="7">
        <v>0</v>
      </c>
      <c r="OOL3" s="7">
        <v>0</v>
      </c>
      <c r="OOM3" s="7">
        <v>0</v>
      </c>
      <c r="OON3" s="7">
        <v>0</v>
      </c>
      <c r="OOO3" s="7">
        <v>0</v>
      </c>
      <c r="OOP3" s="7">
        <v>0</v>
      </c>
      <c r="OOQ3" s="7">
        <v>0</v>
      </c>
      <c r="OOR3" s="7">
        <v>0</v>
      </c>
      <c r="OOS3" s="7">
        <v>0</v>
      </c>
      <c r="OOT3" s="7">
        <v>0</v>
      </c>
      <c r="OOU3" s="7">
        <v>0</v>
      </c>
      <c r="OOV3" s="7">
        <v>0</v>
      </c>
      <c r="OOW3" s="7">
        <v>0</v>
      </c>
      <c r="OOX3" s="7">
        <v>0</v>
      </c>
      <c r="OOY3" s="7">
        <v>0</v>
      </c>
      <c r="OOZ3" s="7">
        <v>0</v>
      </c>
      <c r="OPA3" s="7">
        <v>0</v>
      </c>
      <c r="OPB3" s="7">
        <v>0</v>
      </c>
      <c r="OPC3" s="7">
        <v>0</v>
      </c>
      <c r="OPD3" s="7">
        <v>0</v>
      </c>
      <c r="OPE3" s="7">
        <v>0</v>
      </c>
      <c r="OPF3" s="7">
        <v>0</v>
      </c>
      <c r="OPG3" s="7">
        <v>0</v>
      </c>
      <c r="OPH3" s="7">
        <v>0</v>
      </c>
      <c r="OPI3" s="7">
        <v>0</v>
      </c>
      <c r="OPJ3" s="7">
        <v>0</v>
      </c>
      <c r="OPK3" s="7">
        <v>0</v>
      </c>
      <c r="OPL3" s="7">
        <v>0</v>
      </c>
      <c r="OPM3" s="7">
        <v>0</v>
      </c>
      <c r="OPN3" s="7">
        <v>0</v>
      </c>
      <c r="OPO3" s="7">
        <v>0</v>
      </c>
      <c r="OPP3" s="7">
        <v>0</v>
      </c>
      <c r="OPQ3" s="7">
        <v>0</v>
      </c>
      <c r="OPR3" s="7">
        <v>0</v>
      </c>
      <c r="OPS3" s="7">
        <v>0</v>
      </c>
      <c r="OPT3" s="7">
        <v>0</v>
      </c>
      <c r="OPU3" s="7">
        <v>0</v>
      </c>
      <c r="OPV3" s="7">
        <v>0</v>
      </c>
      <c r="OPW3" s="7">
        <v>0</v>
      </c>
      <c r="OPX3" s="7">
        <v>0</v>
      </c>
      <c r="OPY3" s="7">
        <v>0</v>
      </c>
      <c r="OPZ3" s="7">
        <v>0</v>
      </c>
      <c r="OQA3" s="7">
        <v>0</v>
      </c>
      <c r="OQB3" s="7">
        <v>0</v>
      </c>
      <c r="OQC3" s="7">
        <v>0</v>
      </c>
      <c r="OQD3" s="7">
        <v>0</v>
      </c>
      <c r="OQE3" s="7">
        <v>0</v>
      </c>
      <c r="OQF3" s="7">
        <v>0</v>
      </c>
      <c r="OQG3" s="7">
        <v>0</v>
      </c>
      <c r="OQH3" s="7">
        <v>0</v>
      </c>
      <c r="OQI3" s="7">
        <v>0</v>
      </c>
      <c r="OQJ3" s="7">
        <v>0</v>
      </c>
      <c r="OQK3" s="7">
        <v>0</v>
      </c>
      <c r="OQL3" s="7">
        <v>0</v>
      </c>
      <c r="OQM3" s="7">
        <v>0</v>
      </c>
      <c r="OQN3" s="7">
        <v>0</v>
      </c>
      <c r="OQO3" s="7">
        <v>0</v>
      </c>
      <c r="OQP3" s="7">
        <v>0</v>
      </c>
      <c r="OQQ3" s="7">
        <v>0</v>
      </c>
      <c r="OQR3" s="7">
        <v>0</v>
      </c>
      <c r="OQS3" s="7">
        <v>0</v>
      </c>
      <c r="OQT3" s="7">
        <v>0</v>
      </c>
      <c r="OQU3" s="7">
        <v>0</v>
      </c>
      <c r="OQV3" s="7">
        <v>0</v>
      </c>
      <c r="OQW3" s="7">
        <v>0</v>
      </c>
      <c r="OQX3" s="7">
        <v>0</v>
      </c>
      <c r="OQY3" s="7">
        <v>0</v>
      </c>
      <c r="OQZ3" s="7">
        <v>0</v>
      </c>
      <c r="ORA3" s="7">
        <v>0</v>
      </c>
      <c r="ORB3" s="7">
        <v>0</v>
      </c>
      <c r="ORC3" s="7">
        <v>0</v>
      </c>
      <c r="ORD3" s="7">
        <v>0</v>
      </c>
      <c r="ORE3" s="7">
        <v>0</v>
      </c>
      <c r="ORF3" s="7">
        <v>0</v>
      </c>
      <c r="ORG3" s="7">
        <v>0</v>
      </c>
      <c r="ORH3" s="7">
        <v>0</v>
      </c>
      <c r="ORI3" s="7">
        <v>0</v>
      </c>
      <c r="ORJ3" s="7">
        <v>0</v>
      </c>
      <c r="ORK3" s="7">
        <v>0</v>
      </c>
      <c r="ORL3" s="7">
        <v>0</v>
      </c>
      <c r="ORM3" s="7">
        <v>0</v>
      </c>
      <c r="ORN3" s="7">
        <v>0</v>
      </c>
      <c r="ORO3" s="7">
        <v>0</v>
      </c>
      <c r="ORP3" s="7">
        <v>0</v>
      </c>
      <c r="ORQ3" s="7">
        <v>0</v>
      </c>
      <c r="ORR3" s="7">
        <v>0</v>
      </c>
      <c r="ORS3" s="7">
        <v>0</v>
      </c>
      <c r="ORT3" s="7">
        <v>0</v>
      </c>
      <c r="ORU3" s="7">
        <v>0</v>
      </c>
      <c r="ORV3" s="7">
        <v>0</v>
      </c>
      <c r="ORW3" s="7">
        <v>0</v>
      </c>
      <c r="ORX3" s="7">
        <v>0</v>
      </c>
      <c r="ORY3" s="7">
        <v>0</v>
      </c>
      <c r="ORZ3" s="7">
        <v>0</v>
      </c>
      <c r="OSA3" s="7">
        <v>0</v>
      </c>
      <c r="OSB3" s="7">
        <v>0</v>
      </c>
      <c r="OSC3" s="7">
        <v>0</v>
      </c>
      <c r="OSD3" s="7">
        <v>0</v>
      </c>
      <c r="OSE3" s="7">
        <v>0</v>
      </c>
      <c r="OSF3" s="7">
        <v>0</v>
      </c>
      <c r="OSG3" s="7">
        <v>0</v>
      </c>
      <c r="OSH3" s="7">
        <v>0</v>
      </c>
      <c r="OSI3" s="7">
        <v>0</v>
      </c>
      <c r="OSJ3" s="7">
        <v>0</v>
      </c>
      <c r="OSK3" s="7">
        <v>0</v>
      </c>
      <c r="OSL3" s="7">
        <v>0</v>
      </c>
      <c r="OSM3" s="7">
        <v>0</v>
      </c>
      <c r="OSN3" s="7">
        <v>0</v>
      </c>
      <c r="OSO3" s="7">
        <v>0</v>
      </c>
      <c r="OSP3" s="7">
        <v>0</v>
      </c>
      <c r="OSQ3" s="7">
        <v>0</v>
      </c>
      <c r="OSR3" s="7">
        <v>0</v>
      </c>
      <c r="OSS3" s="7">
        <v>0</v>
      </c>
      <c r="OST3" s="7">
        <v>0</v>
      </c>
      <c r="OSU3" s="7">
        <v>0</v>
      </c>
      <c r="OSV3" s="7">
        <v>0</v>
      </c>
      <c r="OSW3" s="7">
        <v>0</v>
      </c>
      <c r="OSX3" s="7">
        <v>0</v>
      </c>
      <c r="OSY3" s="7">
        <v>0</v>
      </c>
      <c r="OSZ3" s="7">
        <v>0</v>
      </c>
      <c r="OTA3" s="7">
        <v>0</v>
      </c>
      <c r="OTB3" s="7">
        <v>0</v>
      </c>
      <c r="OTC3" s="7">
        <v>0</v>
      </c>
      <c r="OTD3" s="7">
        <v>0</v>
      </c>
      <c r="OTE3" s="7">
        <v>0</v>
      </c>
      <c r="OTF3" s="7">
        <v>0</v>
      </c>
      <c r="OTG3" s="7">
        <v>0</v>
      </c>
      <c r="OTH3" s="7">
        <v>0</v>
      </c>
      <c r="OTI3" s="7">
        <v>0</v>
      </c>
      <c r="OTJ3" s="7">
        <v>0</v>
      </c>
      <c r="OTK3" s="7">
        <v>0</v>
      </c>
      <c r="OTL3" s="7">
        <v>0</v>
      </c>
      <c r="OTM3" s="7">
        <v>0</v>
      </c>
      <c r="OTN3" s="7">
        <v>0</v>
      </c>
      <c r="OTO3" s="7">
        <v>0</v>
      </c>
      <c r="OTP3" s="7">
        <v>0</v>
      </c>
      <c r="OTQ3" s="7">
        <v>0</v>
      </c>
      <c r="OTR3" s="7">
        <v>0</v>
      </c>
      <c r="OTS3" s="7">
        <v>0</v>
      </c>
      <c r="OTT3" s="7">
        <v>0</v>
      </c>
      <c r="OTU3" s="7">
        <v>0</v>
      </c>
      <c r="OTV3" s="7">
        <v>0</v>
      </c>
      <c r="OTW3" s="7">
        <v>0</v>
      </c>
      <c r="OTX3" s="7">
        <v>0</v>
      </c>
      <c r="OTY3" s="7">
        <v>0</v>
      </c>
      <c r="OTZ3" s="7">
        <v>0</v>
      </c>
      <c r="OUA3" s="7">
        <v>0</v>
      </c>
      <c r="OUB3" s="7">
        <v>0</v>
      </c>
      <c r="OUC3" s="7">
        <v>0</v>
      </c>
      <c r="OUD3" s="7">
        <v>0</v>
      </c>
      <c r="OUE3" s="7">
        <v>0</v>
      </c>
      <c r="OUF3" s="7">
        <v>0</v>
      </c>
      <c r="OUG3" s="7">
        <v>0</v>
      </c>
      <c r="OUH3" s="7">
        <v>0</v>
      </c>
      <c r="OUI3" s="7">
        <v>0</v>
      </c>
      <c r="OUJ3" s="7">
        <v>0</v>
      </c>
      <c r="OUK3" s="7">
        <v>0</v>
      </c>
      <c r="OUL3" s="7">
        <v>0</v>
      </c>
      <c r="OUM3" s="7">
        <v>0</v>
      </c>
      <c r="OUN3" s="7">
        <v>0</v>
      </c>
      <c r="OUO3" s="7">
        <v>0</v>
      </c>
      <c r="OUP3" s="7">
        <v>0</v>
      </c>
      <c r="OUQ3" s="7">
        <v>0</v>
      </c>
      <c r="OUR3" s="7">
        <v>0</v>
      </c>
      <c r="OUS3" s="7">
        <v>0</v>
      </c>
      <c r="OUT3" s="7">
        <v>0</v>
      </c>
      <c r="OUU3" s="7">
        <v>0</v>
      </c>
      <c r="OUV3" s="7">
        <v>0</v>
      </c>
      <c r="OUW3" s="7">
        <v>0</v>
      </c>
      <c r="OUX3" s="7">
        <v>0</v>
      </c>
      <c r="OUY3" s="7">
        <v>0</v>
      </c>
      <c r="OUZ3" s="7">
        <v>0</v>
      </c>
      <c r="OVA3" s="7">
        <v>0</v>
      </c>
      <c r="OVB3" s="7">
        <v>0</v>
      </c>
      <c r="OVC3" s="7">
        <v>0</v>
      </c>
      <c r="OVD3" s="7">
        <v>0</v>
      </c>
      <c r="OVE3" s="7">
        <v>0</v>
      </c>
      <c r="OVF3" s="7">
        <v>0</v>
      </c>
      <c r="OVG3" s="7">
        <v>0</v>
      </c>
      <c r="OVH3" s="7">
        <v>0</v>
      </c>
      <c r="OVI3" s="7">
        <v>0</v>
      </c>
      <c r="OVJ3" s="7">
        <v>0</v>
      </c>
      <c r="OVK3" s="7">
        <v>0</v>
      </c>
      <c r="OVL3" s="7">
        <v>0</v>
      </c>
      <c r="OVM3" s="7">
        <v>0</v>
      </c>
      <c r="OVN3" s="7">
        <v>0</v>
      </c>
      <c r="OVO3" s="7">
        <v>0</v>
      </c>
      <c r="OVP3" s="7">
        <v>0</v>
      </c>
      <c r="OVQ3" s="7">
        <v>0</v>
      </c>
      <c r="OVR3" s="7">
        <v>0</v>
      </c>
      <c r="OVS3" s="7">
        <v>0</v>
      </c>
      <c r="OVT3" s="7">
        <v>0</v>
      </c>
      <c r="OVU3" s="7">
        <v>0</v>
      </c>
      <c r="OVV3" s="7">
        <v>0</v>
      </c>
      <c r="OVW3" s="7">
        <v>0</v>
      </c>
      <c r="OVX3" s="7">
        <v>0</v>
      </c>
      <c r="OVY3" s="7">
        <v>0</v>
      </c>
      <c r="OVZ3" s="7">
        <v>0</v>
      </c>
      <c r="OWA3" s="7">
        <v>0</v>
      </c>
      <c r="OWB3" s="7">
        <v>0</v>
      </c>
      <c r="OWC3" s="7">
        <v>0</v>
      </c>
      <c r="OWD3" s="7">
        <v>0</v>
      </c>
      <c r="OWE3" s="7">
        <v>0</v>
      </c>
      <c r="OWF3" s="7">
        <v>0</v>
      </c>
      <c r="OWG3" s="7">
        <v>0</v>
      </c>
      <c r="OWH3" s="7">
        <v>0</v>
      </c>
      <c r="OWI3" s="7">
        <v>0</v>
      </c>
      <c r="OWJ3" s="7">
        <v>0</v>
      </c>
      <c r="OWK3" s="7">
        <v>0</v>
      </c>
      <c r="OWL3" s="7">
        <v>0</v>
      </c>
      <c r="OWM3" s="7">
        <v>0</v>
      </c>
      <c r="OWN3" s="7">
        <v>0</v>
      </c>
      <c r="OWO3" s="7">
        <v>0</v>
      </c>
      <c r="OWP3" s="7">
        <v>0</v>
      </c>
      <c r="OWQ3" s="7">
        <v>0</v>
      </c>
      <c r="OWR3" s="7">
        <v>0</v>
      </c>
      <c r="OWS3" s="7">
        <v>0</v>
      </c>
      <c r="OWT3" s="7">
        <v>0</v>
      </c>
      <c r="OWU3" s="7">
        <v>0</v>
      </c>
      <c r="OWV3" s="7">
        <v>0</v>
      </c>
      <c r="OWW3" s="7">
        <v>0</v>
      </c>
      <c r="OWX3" s="7">
        <v>0</v>
      </c>
      <c r="OWY3" s="7">
        <v>0</v>
      </c>
      <c r="OWZ3" s="7">
        <v>0</v>
      </c>
      <c r="OXA3" s="7">
        <v>0</v>
      </c>
      <c r="OXB3" s="7">
        <v>0</v>
      </c>
      <c r="OXC3" s="7">
        <v>0</v>
      </c>
      <c r="OXD3" s="7">
        <v>0</v>
      </c>
      <c r="OXE3" s="7">
        <v>0</v>
      </c>
      <c r="OXF3" s="7">
        <v>0</v>
      </c>
      <c r="OXG3" s="7">
        <v>0</v>
      </c>
      <c r="OXH3" s="7">
        <v>0</v>
      </c>
      <c r="OXI3" s="7">
        <v>0</v>
      </c>
      <c r="OXJ3" s="7">
        <v>0</v>
      </c>
      <c r="OXK3" s="7">
        <v>0</v>
      </c>
      <c r="OXL3" s="7">
        <v>0</v>
      </c>
      <c r="OXM3" s="7">
        <v>0</v>
      </c>
      <c r="OXN3" s="7">
        <v>0</v>
      </c>
      <c r="OXO3" s="7">
        <v>0</v>
      </c>
      <c r="OXP3" s="7">
        <v>0</v>
      </c>
      <c r="OXQ3" s="7">
        <v>0</v>
      </c>
      <c r="OXR3" s="7">
        <v>0</v>
      </c>
      <c r="OXS3" s="7">
        <v>0</v>
      </c>
      <c r="OXT3" s="7">
        <v>0</v>
      </c>
      <c r="OXU3" s="7">
        <v>0</v>
      </c>
      <c r="OXV3" s="7">
        <v>0</v>
      </c>
      <c r="OXW3" s="7">
        <v>0</v>
      </c>
      <c r="OXX3" s="7">
        <v>0</v>
      </c>
      <c r="OXY3" s="7">
        <v>0</v>
      </c>
      <c r="OXZ3" s="7">
        <v>0</v>
      </c>
      <c r="OYA3" s="7">
        <v>0</v>
      </c>
      <c r="OYB3" s="7">
        <v>0</v>
      </c>
      <c r="OYC3" s="7">
        <v>0</v>
      </c>
      <c r="OYD3" s="7">
        <v>0</v>
      </c>
      <c r="OYE3" s="7">
        <v>0</v>
      </c>
      <c r="OYF3" s="7">
        <v>0</v>
      </c>
      <c r="OYG3" s="7">
        <v>0</v>
      </c>
      <c r="OYH3" s="7">
        <v>0</v>
      </c>
      <c r="OYI3" s="7">
        <v>0</v>
      </c>
      <c r="OYJ3" s="7">
        <v>0</v>
      </c>
      <c r="OYK3" s="7">
        <v>0</v>
      </c>
      <c r="OYL3" s="7">
        <v>0</v>
      </c>
      <c r="OYM3" s="7">
        <v>0</v>
      </c>
      <c r="OYN3" s="7">
        <v>0</v>
      </c>
      <c r="OYO3" s="7">
        <v>0</v>
      </c>
      <c r="OYP3" s="7">
        <v>0</v>
      </c>
      <c r="OYQ3" s="7">
        <v>0</v>
      </c>
      <c r="OYR3" s="7">
        <v>0</v>
      </c>
      <c r="OYS3" s="7">
        <v>0</v>
      </c>
      <c r="OYT3" s="7">
        <v>0</v>
      </c>
      <c r="OYU3" s="7">
        <v>0</v>
      </c>
      <c r="OYV3" s="7">
        <v>0</v>
      </c>
      <c r="OYW3" s="7">
        <v>0</v>
      </c>
      <c r="OYX3" s="7">
        <v>0</v>
      </c>
      <c r="OYY3" s="7">
        <v>0</v>
      </c>
      <c r="OYZ3" s="7">
        <v>0</v>
      </c>
      <c r="OZA3" s="7">
        <v>0</v>
      </c>
      <c r="OZB3" s="7">
        <v>0</v>
      </c>
      <c r="OZC3" s="7">
        <v>0</v>
      </c>
      <c r="OZD3" s="7">
        <v>0</v>
      </c>
      <c r="OZE3" s="7">
        <v>0</v>
      </c>
      <c r="OZF3" s="7">
        <v>0</v>
      </c>
      <c r="OZG3" s="7">
        <v>0</v>
      </c>
      <c r="OZH3" s="7">
        <v>0</v>
      </c>
      <c r="OZI3" s="7">
        <v>0</v>
      </c>
      <c r="OZJ3" s="7">
        <v>0</v>
      </c>
      <c r="OZK3" s="7">
        <v>0</v>
      </c>
      <c r="OZL3" s="7">
        <v>0</v>
      </c>
      <c r="OZM3" s="7">
        <v>0</v>
      </c>
      <c r="OZN3" s="7">
        <v>0</v>
      </c>
      <c r="OZO3" s="7">
        <v>0</v>
      </c>
      <c r="OZP3" s="7">
        <v>0</v>
      </c>
      <c r="OZQ3" s="7">
        <v>0</v>
      </c>
      <c r="OZR3" s="7">
        <v>0</v>
      </c>
      <c r="OZS3" s="7">
        <v>0</v>
      </c>
      <c r="OZT3" s="7">
        <v>0</v>
      </c>
      <c r="OZU3" s="7">
        <v>0</v>
      </c>
      <c r="OZV3" s="7">
        <v>0</v>
      </c>
      <c r="OZW3" s="7">
        <v>0</v>
      </c>
      <c r="OZX3" s="7">
        <v>0</v>
      </c>
      <c r="OZY3" s="7">
        <v>0</v>
      </c>
      <c r="OZZ3" s="7">
        <v>0</v>
      </c>
      <c r="PAA3" s="7">
        <v>0</v>
      </c>
      <c r="PAB3" s="7">
        <v>0</v>
      </c>
      <c r="PAC3" s="7">
        <v>0</v>
      </c>
      <c r="PAD3" s="7">
        <v>0</v>
      </c>
      <c r="PAE3" s="7">
        <v>0</v>
      </c>
      <c r="PAF3" s="7">
        <v>0</v>
      </c>
      <c r="PAG3" s="7">
        <v>0</v>
      </c>
      <c r="PAH3" s="7">
        <v>0</v>
      </c>
      <c r="PAI3" s="7">
        <v>0</v>
      </c>
      <c r="PAJ3" s="7">
        <v>0</v>
      </c>
      <c r="PAK3" s="7">
        <v>0</v>
      </c>
      <c r="PAL3" s="7">
        <v>0</v>
      </c>
      <c r="PAM3" s="7">
        <v>0</v>
      </c>
      <c r="PAN3" s="7">
        <v>0</v>
      </c>
      <c r="PAO3" s="7">
        <v>0</v>
      </c>
      <c r="PAP3" s="7">
        <v>0</v>
      </c>
      <c r="PAQ3" s="7">
        <v>0</v>
      </c>
      <c r="PAR3" s="7">
        <v>0</v>
      </c>
      <c r="PAS3" s="7">
        <v>0</v>
      </c>
      <c r="PAT3" s="7">
        <v>0</v>
      </c>
      <c r="PAU3" s="7">
        <v>0</v>
      </c>
      <c r="PAV3" s="7">
        <v>0</v>
      </c>
      <c r="PAW3" s="7">
        <v>0</v>
      </c>
      <c r="PAX3" s="7">
        <v>0</v>
      </c>
      <c r="PAY3" s="7">
        <v>0</v>
      </c>
      <c r="PAZ3" s="7">
        <v>0</v>
      </c>
      <c r="PBA3" s="7">
        <v>0</v>
      </c>
      <c r="PBB3" s="7">
        <v>0</v>
      </c>
      <c r="PBC3" s="7">
        <v>0</v>
      </c>
      <c r="PBD3" s="7">
        <v>0</v>
      </c>
      <c r="PBE3" s="7">
        <v>0</v>
      </c>
      <c r="PBF3" s="7">
        <v>0</v>
      </c>
      <c r="PBG3" s="7">
        <v>0</v>
      </c>
      <c r="PBH3" s="7">
        <v>0</v>
      </c>
      <c r="PBI3" s="7">
        <v>0</v>
      </c>
      <c r="PBJ3" s="7">
        <v>0</v>
      </c>
      <c r="PBK3" s="7">
        <v>0</v>
      </c>
      <c r="PBL3" s="7">
        <v>0</v>
      </c>
      <c r="PBM3" s="7">
        <v>0</v>
      </c>
      <c r="PBN3" s="7">
        <v>0</v>
      </c>
      <c r="PBO3" s="7">
        <v>0</v>
      </c>
      <c r="PBP3" s="7">
        <v>0</v>
      </c>
      <c r="PBQ3" s="7">
        <v>0</v>
      </c>
      <c r="PBR3" s="7">
        <v>0</v>
      </c>
      <c r="PBS3" s="7">
        <v>0</v>
      </c>
      <c r="PBT3" s="7">
        <v>0</v>
      </c>
      <c r="PBU3" s="7">
        <v>0</v>
      </c>
      <c r="PBV3" s="7">
        <v>0</v>
      </c>
      <c r="PBW3" s="7">
        <v>0</v>
      </c>
      <c r="PBX3" s="7">
        <v>0</v>
      </c>
      <c r="PBY3" s="7">
        <v>0</v>
      </c>
      <c r="PBZ3" s="7">
        <v>0</v>
      </c>
      <c r="PCA3" s="7">
        <v>0</v>
      </c>
      <c r="PCB3" s="7">
        <v>0</v>
      </c>
      <c r="PCC3" s="7">
        <v>0</v>
      </c>
      <c r="PCD3" s="7">
        <v>0</v>
      </c>
      <c r="PCE3" s="7">
        <v>0</v>
      </c>
      <c r="PCF3" s="7">
        <v>0</v>
      </c>
      <c r="PCG3" s="7">
        <v>0</v>
      </c>
      <c r="PCH3" s="7">
        <v>0</v>
      </c>
      <c r="PCI3" s="7">
        <v>0</v>
      </c>
      <c r="PCJ3" s="7">
        <v>0</v>
      </c>
      <c r="PCK3" s="7">
        <v>0</v>
      </c>
      <c r="PCL3" s="7">
        <v>0</v>
      </c>
      <c r="PCM3" s="7">
        <v>0</v>
      </c>
      <c r="PCN3" s="7">
        <v>0</v>
      </c>
      <c r="PCO3" s="7">
        <v>0</v>
      </c>
      <c r="PCP3" s="7">
        <v>0</v>
      </c>
      <c r="PCQ3" s="7">
        <v>0</v>
      </c>
      <c r="PCR3" s="7">
        <v>0</v>
      </c>
      <c r="PCS3" s="7">
        <v>0</v>
      </c>
      <c r="PCT3" s="7">
        <v>0</v>
      </c>
      <c r="PCU3" s="7">
        <v>0</v>
      </c>
      <c r="PCV3" s="7">
        <v>0</v>
      </c>
      <c r="PCW3" s="7">
        <v>0</v>
      </c>
      <c r="PCX3" s="7">
        <v>0</v>
      </c>
      <c r="PCY3" s="7">
        <v>0</v>
      </c>
      <c r="PCZ3" s="7">
        <v>0</v>
      </c>
      <c r="PDA3" s="7">
        <v>0</v>
      </c>
      <c r="PDB3" s="7">
        <v>0</v>
      </c>
      <c r="PDC3" s="7">
        <v>0</v>
      </c>
      <c r="PDD3" s="7">
        <v>0</v>
      </c>
      <c r="PDE3" s="7">
        <v>0</v>
      </c>
      <c r="PDF3" s="7">
        <v>0</v>
      </c>
      <c r="PDG3" s="7">
        <v>0</v>
      </c>
      <c r="PDH3" s="7">
        <v>0</v>
      </c>
      <c r="PDI3" s="7">
        <v>0</v>
      </c>
      <c r="PDJ3" s="7">
        <v>0</v>
      </c>
      <c r="PDK3" s="7">
        <v>0</v>
      </c>
      <c r="PDL3" s="7">
        <v>0</v>
      </c>
      <c r="PDM3" s="7">
        <v>0</v>
      </c>
      <c r="PDN3" s="7">
        <v>0</v>
      </c>
      <c r="PDO3" s="7">
        <v>0</v>
      </c>
      <c r="PDP3" s="7">
        <v>0</v>
      </c>
      <c r="PDQ3" s="7">
        <v>0</v>
      </c>
      <c r="PDR3" s="7">
        <v>0</v>
      </c>
      <c r="PDS3" s="7">
        <v>0</v>
      </c>
      <c r="PDT3" s="7">
        <v>0</v>
      </c>
      <c r="PDU3" s="7">
        <v>0</v>
      </c>
      <c r="PDV3" s="7">
        <v>0</v>
      </c>
      <c r="PDW3" s="7">
        <v>0</v>
      </c>
      <c r="PDX3" s="7">
        <v>0</v>
      </c>
      <c r="PDY3" s="7">
        <v>0</v>
      </c>
      <c r="PDZ3" s="7">
        <v>0</v>
      </c>
      <c r="PEA3" s="7">
        <v>0</v>
      </c>
      <c r="PEB3" s="7">
        <v>0</v>
      </c>
      <c r="PEC3" s="7">
        <v>0</v>
      </c>
      <c r="PED3" s="7">
        <v>0</v>
      </c>
      <c r="PEE3" s="7">
        <v>0</v>
      </c>
      <c r="PEF3" s="7">
        <v>0</v>
      </c>
      <c r="PEG3" s="7">
        <v>0</v>
      </c>
      <c r="PEH3" s="7">
        <v>0</v>
      </c>
      <c r="PEI3" s="7">
        <v>0</v>
      </c>
      <c r="PEJ3" s="7">
        <v>0</v>
      </c>
      <c r="PEK3" s="7">
        <v>0</v>
      </c>
      <c r="PEL3" s="7">
        <v>0</v>
      </c>
      <c r="PEM3" s="7">
        <v>0</v>
      </c>
      <c r="PEN3" s="7">
        <v>0</v>
      </c>
      <c r="PEO3" s="7">
        <v>0</v>
      </c>
      <c r="PEP3" s="7">
        <v>0</v>
      </c>
      <c r="PEQ3" s="7">
        <v>0</v>
      </c>
      <c r="PER3" s="7">
        <v>0</v>
      </c>
      <c r="PES3" s="7">
        <v>0</v>
      </c>
      <c r="PET3" s="7">
        <v>0</v>
      </c>
      <c r="PEU3" s="7">
        <v>0</v>
      </c>
      <c r="PEV3" s="7">
        <v>0</v>
      </c>
      <c r="PEW3" s="7">
        <v>0</v>
      </c>
      <c r="PEX3" s="7">
        <v>0</v>
      </c>
      <c r="PEY3" s="7">
        <v>0</v>
      </c>
      <c r="PEZ3" s="7">
        <v>0</v>
      </c>
      <c r="PFA3" s="7">
        <v>0</v>
      </c>
      <c r="PFB3" s="7">
        <v>0</v>
      </c>
      <c r="PFC3" s="7">
        <v>0</v>
      </c>
      <c r="PFD3" s="7">
        <v>0</v>
      </c>
      <c r="PFE3" s="7">
        <v>0</v>
      </c>
      <c r="PFF3" s="7">
        <v>0</v>
      </c>
      <c r="PFG3" s="7">
        <v>0</v>
      </c>
      <c r="PFH3" s="7">
        <v>0</v>
      </c>
      <c r="PFI3" s="7">
        <v>0</v>
      </c>
      <c r="PFJ3" s="7">
        <v>0</v>
      </c>
      <c r="PFK3" s="7">
        <v>0</v>
      </c>
      <c r="PFL3" s="7">
        <v>0</v>
      </c>
      <c r="PFM3" s="7">
        <v>0</v>
      </c>
      <c r="PFN3" s="7">
        <v>0</v>
      </c>
      <c r="PFO3" s="7">
        <v>0</v>
      </c>
      <c r="PFP3" s="7">
        <v>0</v>
      </c>
      <c r="PFQ3" s="7">
        <v>0</v>
      </c>
      <c r="PFR3" s="7">
        <v>0</v>
      </c>
      <c r="PFS3" s="7">
        <v>0</v>
      </c>
      <c r="PFT3" s="7">
        <v>0</v>
      </c>
      <c r="PFU3" s="7">
        <v>0</v>
      </c>
      <c r="PFV3" s="7">
        <v>0</v>
      </c>
      <c r="PFW3" s="7">
        <v>0</v>
      </c>
      <c r="PFX3" s="7">
        <v>0</v>
      </c>
      <c r="PFY3" s="7">
        <v>0</v>
      </c>
      <c r="PFZ3" s="7">
        <v>0</v>
      </c>
      <c r="PGA3" s="7">
        <v>0</v>
      </c>
      <c r="PGB3" s="7">
        <v>0</v>
      </c>
      <c r="PGC3" s="7">
        <v>0</v>
      </c>
      <c r="PGD3" s="7">
        <v>0</v>
      </c>
      <c r="PGE3" s="7">
        <v>0</v>
      </c>
      <c r="PGF3" s="7">
        <v>0</v>
      </c>
      <c r="PGG3" s="7">
        <v>0</v>
      </c>
      <c r="PGH3" s="7">
        <v>0</v>
      </c>
      <c r="PGI3" s="7">
        <v>0</v>
      </c>
      <c r="PGJ3" s="7">
        <v>0</v>
      </c>
      <c r="PGK3" s="7">
        <v>0</v>
      </c>
      <c r="PGL3" s="7">
        <v>0</v>
      </c>
      <c r="PGM3" s="7">
        <v>0</v>
      </c>
      <c r="PGN3" s="7">
        <v>0</v>
      </c>
      <c r="PGO3" s="7">
        <v>0</v>
      </c>
      <c r="PGP3" s="7">
        <v>0</v>
      </c>
      <c r="PGQ3" s="7">
        <v>0</v>
      </c>
      <c r="PGR3" s="7">
        <v>0</v>
      </c>
      <c r="PGS3" s="7">
        <v>0</v>
      </c>
      <c r="PGT3" s="7">
        <v>0</v>
      </c>
      <c r="PGU3" s="7">
        <v>0</v>
      </c>
      <c r="PGV3" s="7">
        <v>0</v>
      </c>
      <c r="PGW3" s="7">
        <v>0</v>
      </c>
      <c r="PGX3" s="7">
        <v>0</v>
      </c>
      <c r="PGY3" s="7">
        <v>0</v>
      </c>
      <c r="PGZ3" s="7">
        <v>0</v>
      </c>
      <c r="PHA3" s="7">
        <v>0</v>
      </c>
      <c r="PHB3" s="7">
        <v>0</v>
      </c>
      <c r="PHC3" s="7">
        <v>0</v>
      </c>
      <c r="PHD3" s="7">
        <v>0</v>
      </c>
      <c r="PHE3" s="7">
        <v>0</v>
      </c>
      <c r="PHF3" s="7">
        <v>0</v>
      </c>
      <c r="PHG3" s="7">
        <v>0</v>
      </c>
      <c r="PHH3" s="7">
        <v>0</v>
      </c>
      <c r="PHI3" s="7">
        <v>0</v>
      </c>
      <c r="PHJ3" s="7">
        <v>0</v>
      </c>
      <c r="PHK3" s="7">
        <v>0</v>
      </c>
      <c r="PHL3" s="7">
        <v>0</v>
      </c>
      <c r="PHM3" s="7">
        <v>0</v>
      </c>
      <c r="PHN3" s="7">
        <v>0</v>
      </c>
      <c r="PHO3" s="7">
        <v>0</v>
      </c>
      <c r="PHP3" s="7">
        <v>0</v>
      </c>
      <c r="PHQ3" s="7">
        <v>0</v>
      </c>
      <c r="PHR3" s="7">
        <v>0</v>
      </c>
      <c r="PHS3" s="7">
        <v>0</v>
      </c>
      <c r="PHT3" s="7">
        <v>0</v>
      </c>
      <c r="PHU3" s="7">
        <v>0</v>
      </c>
      <c r="PHV3" s="7">
        <v>0</v>
      </c>
      <c r="PHW3" s="7">
        <v>0</v>
      </c>
      <c r="PHX3" s="7">
        <v>0</v>
      </c>
      <c r="PHY3" s="7">
        <v>0</v>
      </c>
      <c r="PHZ3" s="7">
        <v>0</v>
      </c>
      <c r="PIA3" s="7">
        <v>0</v>
      </c>
      <c r="PIB3" s="7">
        <v>0</v>
      </c>
      <c r="PIC3" s="7">
        <v>0</v>
      </c>
      <c r="PID3" s="7">
        <v>0</v>
      </c>
      <c r="PIE3" s="7">
        <v>0</v>
      </c>
      <c r="PIF3" s="7">
        <v>0</v>
      </c>
      <c r="PIG3" s="7">
        <v>0</v>
      </c>
      <c r="PIH3" s="7">
        <v>0</v>
      </c>
      <c r="PII3" s="7">
        <v>0</v>
      </c>
      <c r="PIJ3" s="7">
        <v>0</v>
      </c>
      <c r="PIK3" s="7">
        <v>0</v>
      </c>
      <c r="PIL3" s="7">
        <v>0</v>
      </c>
      <c r="PIM3" s="7">
        <v>0</v>
      </c>
      <c r="PIN3" s="7">
        <v>0</v>
      </c>
      <c r="PIO3" s="7">
        <v>0</v>
      </c>
      <c r="PIP3" s="7">
        <v>0</v>
      </c>
      <c r="PIQ3" s="7">
        <v>0</v>
      </c>
      <c r="PIR3" s="7">
        <v>0</v>
      </c>
      <c r="PIS3" s="7">
        <v>0</v>
      </c>
      <c r="PIT3" s="7">
        <v>0</v>
      </c>
      <c r="PIU3" s="7">
        <v>0</v>
      </c>
      <c r="PIV3" s="7">
        <v>0</v>
      </c>
      <c r="PIW3" s="7">
        <v>0</v>
      </c>
      <c r="PIX3" s="7">
        <v>0</v>
      </c>
      <c r="PIY3" s="7">
        <v>0</v>
      </c>
      <c r="PIZ3" s="7">
        <v>0</v>
      </c>
      <c r="PJA3" s="7">
        <v>0</v>
      </c>
      <c r="PJB3" s="7">
        <v>0</v>
      </c>
      <c r="PJC3" s="7">
        <v>0</v>
      </c>
      <c r="PJD3" s="7">
        <v>0</v>
      </c>
      <c r="PJE3" s="7">
        <v>0</v>
      </c>
      <c r="PJF3" s="7">
        <v>0</v>
      </c>
      <c r="PJG3" s="7">
        <v>0</v>
      </c>
      <c r="PJH3" s="7">
        <v>0</v>
      </c>
      <c r="PJI3" s="7">
        <v>0</v>
      </c>
      <c r="PJJ3" s="7">
        <v>0</v>
      </c>
      <c r="PJK3" s="7">
        <v>0</v>
      </c>
      <c r="PJL3" s="7">
        <v>0</v>
      </c>
      <c r="PJM3" s="7">
        <v>0</v>
      </c>
      <c r="PJN3" s="7">
        <v>0</v>
      </c>
      <c r="PJO3" s="7">
        <v>0</v>
      </c>
      <c r="PJP3" s="7">
        <v>0</v>
      </c>
      <c r="PJQ3" s="7">
        <v>0</v>
      </c>
      <c r="PJR3" s="7">
        <v>0</v>
      </c>
      <c r="PJS3" s="7">
        <v>0</v>
      </c>
      <c r="PJT3" s="7">
        <v>0</v>
      </c>
      <c r="PJU3" s="7">
        <v>0</v>
      </c>
      <c r="PJV3" s="7">
        <v>0</v>
      </c>
      <c r="PJW3" s="7">
        <v>0</v>
      </c>
      <c r="PJX3" s="7">
        <v>0</v>
      </c>
      <c r="PJY3" s="7">
        <v>0</v>
      </c>
      <c r="PJZ3" s="7">
        <v>0</v>
      </c>
      <c r="PKA3" s="7">
        <v>0</v>
      </c>
      <c r="PKB3" s="7">
        <v>0</v>
      </c>
      <c r="PKC3" s="7">
        <v>0</v>
      </c>
      <c r="PKD3" s="7">
        <v>0</v>
      </c>
      <c r="PKE3" s="7">
        <v>0</v>
      </c>
      <c r="PKF3" s="7">
        <v>0</v>
      </c>
      <c r="PKG3" s="7">
        <v>0</v>
      </c>
      <c r="PKH3" s="7">
        <v>0</v>
      </c>
      <c r="PKI3" s="7">
        <v>0</v>
      </c>
      <c r="PKJ3" s="7">
        <v>0</v>
      </c>
      <c r="PKK3" s="7">
        <v>0</v>
      </c>
      <c r="PKL3" s="7">
        <v>0</v>
      </c>
      <c r="PKM3" s="7">
        <v>0</v>
      </c>
      <c r="PKN3" s="7">
        <v>0</v>
      </c>
      <c r="PKO3" s="7">
        <v>0</v>
      </c>
      <c r="PKP3" s="7">
        <v>0</v>
      </c>
      <c r="PKQ3" s="7">
        <v>0</v>
      </c>
      <c r="PKR3" s="7">
        <v>0</v>
      </c>
      <c r="PKS3" s="7">
        <v>0</v>
      </c>
      <c r="PKT3" s="7">
        <v>0</v>
      </c>
      <c r="PKU3" s="7">
        <v>0</v>
      </c>
      <c r="PKV3" s="7">
        <v>0</v>
      </c>
      <c r="PKW3" s="7">
        <v>0</v>
      </c>
      <c r="PKX3" s="7">
        <v>0</v>
      </c>
      <c r="PKY3" s="7">
        <v>0</v>
      </c>
      <c r="PKZ3" s="7">
        <v>0</v>
      </c>
      <c r="PLA3" s="7">
        <v>0</v>
      </c>
      <c r="PLB3" s="7">
        <v>0</v>
      </c>
      <c r="PLC3" s="7">
        <v>0</v>
      </c>
      <c r="PLD3" s="7">
        <v>0</v>
      </c>
      <c r="PLE3" s="7">
        <v>0</v>
      </c>
      <c r="PLF3" s="7">
        <v>0</v>
      </c>
      <c r="PLG3" s="7">
        <v>0</v>
      </c>
      <c r="PLH3" s="7">
        <v>0</v>
      </c>
      <c r="PLI3" s="7">
        <v>0</v>
      </c>
      <c r="PLJ3" s="7">
        <v>0</v>
      </c>
      <c r="PLK3" s="7">
        <v>0</v>
      </c>
      <c r="PLL3" s="7">
        <v>0</v>
      </c>
      <c r="PLM3" s="7">
        <v>0</v>
      </c>
      <c r="PLN3" s="7">
        <v>0</v>
      </c>
      <c r="PLO3" s="7">
        <v>0</v>
      </c>
      <c r="PLP3" s="7">
        <v>0</v>
      </c>
      <c r="PLQ3" s="7">
        <v>0</v>
      </c>
      <c r="PLR3" s="7">
        <v>0</v>
      </c>
      <c r="PLS3" s="7">
        <v>0</v>
      </c>
      <c r="PLT3" s="7">
        <v>0</v>
      </c>
      <c r="PLU3" s="7">
        <v>0</v>
      </c>
      <c r="PLV3" s="7">
        <v>0</v>
      </c>
      <c r="PLW3" s="7">
        <v>0</v>
      </c>
      <c r="PLX3" s="7">
        <v>0</v>
      </c>
      <c r="PLY3" s="7">
        <v>0</v>
      </c>
      <c r="PLZ3" s="7">
        <v>0</v>
      </c>
      <c r="PMA3" s="7">
        <v>0</v>
      </c>
      <c r="PMB3" s="7">
        <v>0</v>
      </c>
      <c r="PMC3" s="7">
        <v>0</v>
      </c>
      <c r="PMD3" s="7">
        <v>0</v>
      </c>
      <c r="PME3" s="7">
        <v>0</v>
      </c>
      <c r="PMF3" s="7">
        <v>0</v>
      </c>
      <c r="PMG3" s="7">
        <v>0</v>
      </c>
      <c r="PMH3" s="7">
        <v>0</v>
      </c>
      <c r="PMI3" s="7">
        <v>0</v>
      </c>
      <c r="PMJ3" s="7">
        <v>0</v>
      </c>
      <c r="PMK3" s="7">
        <v>0</v>
      </c>
      <c r="PML3" s="7">
        <v>0</v>
      </c>
      <c r="PMM3" s="7">
        <v>0</v>
      </c>
      <c r="PMN3" s="7">
        <v>0</v>
      </c>
      <c r="PMO3" s="7">
        <v>0</v>
      </c>
      <c r="PMP3" s="7">
        <v>0</v>
      </c>
      <c r="PMQ3" s="7">
        <v>0</v>
      </c>
      <c r="PMR3" s="7">
        <v>0</v>
      </c>
      <c r="PMS3" s="7">
        <v>0</v>
      </c>
      <c r="PMT3" s="7">
        <v>0</v>
      </c>
      <c r="PMU3" s="7">
        <v>0</v>
      </c>
      <c r="PMV3" s="7">
        <v>0</v>
      </c>
      <c r="PMW3" s="7">
        <v>0</v>
      </c>
      <c r="PMX3" s="7">
        <v>0</v>
      </c>
      <c r="PMY3" s="7">
        <v>0</v>
      </c>
      <c r="PMZ3" s="7">
        <v>0</v>
      </c>
      <c r="PNA3" s="7">
        <v>0</v>
      </c>
      <c r="PNB3" s="7">
        <v>0</v>
      </c>
      <c r="PNC3" s="7">
        <v>0</v>
      </c>
      <c r="PND3" s="7">
        <v>0</v>
      </c>
      <c r="PNE3" s="7">
        <v>0</v>
      </c>
      <c r="PNF3" s="7">
        <v>0</v>
      </c>
      <c r="PNG3" s="7">
        <v>0</v>
      </c>
      <c r="PNH3" s="7">
        <v>0</v>
      </c>
      <c r="PNI3" s="7">
        <v>0</v>
      </c>
      <c r="PNJ3" s="7">
        <v>0</v>
      </c>
      <c r="PNK3" s="7">
        <v>0</v>
      </c>
      <c r="PNL3" s="7">
        <v>0</v>
      </c>
      <c r="PNM3" s="7">
        <v>0</v>
      </c>
      <c r="PNN3" s="7">
        <v>0</v>
      </c>
      <c r="PNO3" s="7">
        <v>0</v>
      </c>
      <c r="PNP3" s="7">
        <v>0</v>
      </c>
      <c r="PNQ3" s="7">
        <v>0</v>
      </c>
      <c r="PNR3" s="7">
        <v>0</v>
      </c>
      <c r="PNS3" s="7">
        <v>0</v>
      </c>
      <c r="PNT3" s="7">
        <v>0</v>
      </c>
      <c r="PNU3" s="7">
        <v>0</v>
      </c>
      <c r="PNV3" s="7">
        <v>0</v>
      </c>
      <c r="PNW3" s="7">
        <v>0</v>
      </c>
      <c r="PNX3" s="7">
        <v>0</v>
      </c>
      <c r="PNY3" s="7">
        <v>0</v>
      </c>
      <c r="PNZ3" s="7">
        <v>0</v>
      </c>
      <c r="POA3" s="7">
        <v>0</v>
      </c>
      <c r="POB3" s="7">
        <v>0</v>
      </c>
      <c r="POC3" s="7">
        <v>0</v>
      </c>
      <c r="POD3" s="7">
        <v>0</v>
      </c>
      <c r="POE3" s="7">
        <v>0</v>
      </c>
      <c r="POF3" s="7">
        <v>0</v>
      </c>
      <c r="POG3" s="7">
        <v>0</v>
      </c>
      <c r="POH3" s="7">
        <v>0</v>
      </c>
      <c r="POI3" s="7">
        <v>0</v>
      </c>
      <c r="POJ3" s="7">
        <v>0</v>
      </c>
      <c r="POK3" s="7">
        <v>0</v>
      </c>
      <c r="POL3" s="7">
        <v>0</v>
      </c>
      <c r="POM3" s="7">
        <v>0</v>
      </c>
      <c r="PON3" s="7">
        <v>0</v>
      </c>
      <c r="POO3" s="7">
        <v>0</v>
      </c>
      <c r="POP3" s="7">
        <v>0</v>
      </c>
      <c r="POQ3" s="7">
        <v>0</v>
      </c>
      <c r="POR3" s="7">
        <v>0</v>
      </c>
      <c r="POS3" s="7">
        <v>0</v>
      </c>
      <c r="POT3" s="7">
        <v>0</v>
      </c>
      <c r="POU3" s="7">
        <v>0</v>
      </c>
      <c r="POV3" s="7">
        <v>0</v>
      </c>
      <c r="POW3" s="7">
        <v>0</v>
      </c>
      <c r="POX3" s="7">
        <v>0</v>
      </c>
      <c r="POY3" s="7">
        <v>0</v>
      </c>
      <c r="POZ3" s="7">
        <v>0</v>
      </c>
      <c r="PPA3" s="7">
        <v>0</v>
      </c>
      <c r="PPB3" s="7">
        <v>0</v>
      </c>
      <c r="PPC3" s="7">
        <v>0</v>
      </c>
      <c r="PPD3" s="7">
        <v>0</v>
      </c>
      <c r="PPE3" s="7">
        <v>0</v>
      </c>
      <c r="PPF3" s="7">
        <v>0</v>
      </c>
      <c r="PPG3" s="7">
        <v>0</v>
      </c>
      <c r="PPH3" s="7">
        <v>0</v>
      </c>
      <c r="PPI3" s="7">
        <v>0</v>
      </c>
      <c r="PPJ3" s="7">
        <v>0</v>
      </c>
      <c r="PPK3" s="7">
        <v>0</v>
      </c>
      <c r="PPL3" s="7">
        <v>0</v>
      </c>
      <c r="PPM3" s="7">
        <v>0</v>
      </c>
      <c r="PPN3" s="7">
        <v>0</v>
      </c>
      <c r="PPO3" s="7">
        <v>0</v>
      </c>
      <c r="PPP3" s="7">
        <v>0</v>
      </c>
      <c r="PPQ3" s="7">
        <v>0</v>
      </c>
      <c r="PPR3" s="7">
        <v>0</v>
      </c>
      <c r="PPS3" s="7">
        <v>0</v>
      </c>
      <c r="PPT3" s="7">
        <v>0</v>
      </c>
      <c r="PPU3" s="7">
        <v>0</v>
      </c>
      <c r="PPV3" s="7">
        <v>0</v>
      </c>
      <c r="PPW3" s="7">
        <v>0</v>
      </c>
      <c r="PPX3" s="7">
        <v>0</v>
      </c>
      <c r="PPY3" s="7">
        <v>0</v>
      </c>
      <c r="PPZ3" s="7">
        <v>0</v>
      </c>
      <c r="PQA3" s="7">
        <v>0</v>
      </c>
      <c r="PQB3" s="7">
        <v>0</v>
      </c>
      <c r="PQC3" s="7">
        <v>0</v>
      </c>
      <c r="PQD3" s="7">
        <v>0</v>
      </c>
      <c r="PQE3" s="7">
        <v>0</v>
      </c>
      <c r="PQF3" s="7">
        <v>0</v>
      </c>
      <c r="PQG3" s="7">
        <v>0</v>
      </c>
      <c r="PQH3" s="7">
        <v>0</v>
      </c>
      <c r="PQI3" s="7">
        <v>0</v>
      </c>
      <c r="PQJ3" s="7">
        <v>0</v>
      </c>
      <c r="PQK3" s="7">
        <v>0</v>
      </c>
      <c r="PQL3" s="7">
        <v>0</v>
      </c>
      <c r="PQM3" s="7">
        <v>0</v>
      </c>
      <c r="PQN3" s="7">
        <v>0</v>
      </c>
      <c r="PQO3" s="7">
        <v>0</v>
      </c>
      <c r="PQP3" s="7">
        <v>0</v>
      </c>
      <c r="PQQ3" s="7">
        <v>0</v>
      </c>
      <c r="PQR3" s="7">
        <v>0</v>
      </c>
      <c r="PQS3" s="7">
        <v>0</v>
      </c>
      <c r="PQT3" s="7">
        <v>0</v>
      </c>
      <c r="PQU3" s="7">
        <v>0</v>
      </c>
      <c r="PQV3" s="7">
        <v>0</v>
      </c>
      <c r="PQW3" s="7">
        <v>0</v>
      </c>
      <c r="PQX3" s="7">
        <v>0</v>
      </c>
      <c r="PQY3" s="7">
        <v>0</v>
      </c>
      <c r="PQZ3" s="7">
        <v>0</v>
      </c>
      <c r="PRA3" s="7">
        <v>0</v>
      </c>
      <c r="PRB3" s="7">
        <v>0</v>
      </c>
      <c r="PRC3" s="7">
        <v>0</v>
      </c>
      <c r="PRD3" s="7">
        <v>0</v>
      </c>
      <c r="PRE3" s="7">
        <v>0</v>
      </c>
      <c r="PRF3" s="7">
        <v>0</v>
      </c>
      <c r="PRG3" s="7">
        <v>0</v>
      </c>
      <c r="PRH3" s="7">
        <v>0</v>
      </c>
      <c r="PRI3" s="7">
        <v>0</v>
      </c>
      <c r="PRJ3" s="7">
        <v>0</v>
      </c>
      <c r="PRK3" s="7">
        <v>0</v>
      </c>
      <c r="PRL3" s="7">
        <v>0</v>
      </c>
      <c r="PRM3" s="7">
        <v>0</v>
      </c>
      <c r="PRN3" s="7">
        <v>0</v>
      </c>
      <c r="PRO3" s="7">
        <v>0</v>
      </c>
      <c r="PRP3" s="7">
        <v>0</v>
      </c>
      <c r="PRQ3" s="7">
        <v>0</v>
      </c>
      <c r="PRR3" s="7">
        <v>0</v>
      </c>
      <c r="PRS3" s="7">
        <v>0</v>
      </c>
      <c r="PRT3" s="7">
        <v>0</v>
      </c>
      <c r="PRU3" s="7">
        <v>0</v>
      </c>
      <c r="PRV3" s="7">
        <v>0</v>
      </c>
      <c r="PRW3" s="7">
        <v>0</v>
      </c>
      <c r="PRX3" s="7">
        <v>0</v>
      </c>
      <c r="PRY3" s="7">
        <v>0</v>
      </c>
      <c r="PRZ3" s="7">
        <v>0</v>
      </c>
      <c r="PSA3" s="7">
        <v>0</v>
      </c>
      <c r="PSB3" s="7">
        <v>0</v>
      </c>
      <c r="PSC3" s="7">
        <v>0</v>
      </c>
      <c r="PSD3" s="7">
        <v>0</v>
      </c>
      <c r="PSE3" s="7">
        <v>0</v>
      </c>
      <c r="PSF3" s="7">
        <v>0</v>
      </c>
      <c r="PSG3" s="7">
        <v>0</v>
      </c>
      <c r="PSH3" s="7">
        <v>0</v>
      </c>
      <c r="PSI3" s="7">
        <v>0</v>
      </c>
      <c r="PSJ3" s="7">
        <v>0</v>
      </c>
      <c r="PSK3" s="7">
        <v>0</v>
      </c>
      <c r="PSL3" s="7">
        <v>0</v>
      </c>
      <c r="PSM3" s="7">
        <v>0</v>
      </c>
      <c r="PSN3" s="7">
        <v>0</v>
      </c>
      <c r="PSO3" s="7">
        <v>0</v>
      </c>
      <c r="PSP3" s="7">
        <v>0</v>
      </c>
      <c r="PSQ3" s="7">
        <v>0</v>
      </c>
      <c r="PSR3" s="7">
        <v>0</v>
      </c>
      <c r="PSS3" s="7">
        <v>0</v>
      </c>
      <c r="PST3" s="7">
        <v>0</v>
      </c>
      <c r="PSU3" s="7">
        <v>0</v>
      </c>
      <c r="PSV3" s="7">
        <v>0</v>
      </c>
      <c r="PSW3" s="7">
        <v>0</v>
      </c>
      <c r="PSX3" s="7">
        <v>0</v>
      </c>
      <c r="PSY3" s="7">
        <v>0</v>
      </c>
      <c r="PSZ3" s="7">
        <v>0</v>
      </c>
      <c r="PTA3" s="7">
        <v>0</v>
      </c>
      <c r="PTB3" s="7">
        <v>0</v>
      </c>
      <c r="PTC3" s="7">
        <v>0</v>
      </c>
      <c r="PTD3" s="7">
        <v>0</v>
      </c>
      <c r="PTE3" s="7">
        <v>0</v>
      </c>
      <c r="PTF3" s="7">
        <v>0</v>
      </c>
      <c r="PTG3" s="7">
        <v>0</v>
      </c>
      <c r="PTH3" s="7">
        <v>0</v>
      </c>
      <c r="PTI3" s="7">
        <v>0</v>
      </c>
      <c r="PTJ3" s="7">
        <v>0</v>
      </c>
      <c r="PTK3" s="7">
        <v>0</v>
      </c>
      <c r="PTL3" s="7">
        <v>0</v>
      </c>
      <c r="PTM3" s="7">
        <v>0</v>
      </c>
      <c r="PTN3" s="7">
        <v>0</v>
      </c>
      <c r="PTO3" s="7">
        <v>0</v>
      </c>
      <c r="PTP3" s="7">
        <v>0</v>
      </c>
      <c r="PTQ3" s="7">
        <v>0</v>
      </c>
      <c r="PTR3" s="7">
        <v>0</v>
      </c>
      <c r="PTS3" s="7">
        <v>0</v>
      </c>
      <c r="PTT3" s="7">
        <v>0</v>
      </c>
      <c r="PTU3" s="7">
        <v>0</v>
      </c>
      <c r="PTV3" s="7">
        <v>0</v>
      </c>
      <c r="PTW3" s="7">
        <v>0</v>
      </c>
      <c r="PTX3" s="7">
        <v>0</v>
      </c>
      <c r="PTY3" s="7">
        <v>0</v>
      </c>
      <c r="PTZ3" s="7">
        <v>0</v>
      </c>
      <c r="PUA3" s="7">
        <v>0</v>
      </c>
      <c r="PUB3" s="7">
        <v>0</v>
      </c>
      <c r="PUC3" s="7">
        <v>0</v>
      </c>
      <c r="PUD3" s="7">
        <v>0</v>
      </c>
      <c r="PUE3" s="7">
        <v>0</v>
      </c>
      <c r="PUF3" s="7">
        <v>0</v>
      </c>
      <c r="PUG3" s="7">
        <v>0</v>
      </c>
      <c r="PUH3" s="7">
        <v>0</v>
      </c>
      <c r="PUI3" s="7">
        <v>0</v>
      </c>
      <c r="PUJ3" s="7">
        <v>0</v>
      </c>
      <c r="PUK3" s="7">
        <v>0</v>
      </c>
      <c r="PUL3" s="7">
        <v>0</v>
      </c>
      <c r="PUM3" s="7">
        <v>0</v>
      </c>
      <c r="PUN3" s="7">
        <v>0</v>
      </c>
      <c r="PUO3" s="7">
        <v>0</v>
      </c>
      <c r="PUP3" s="7">
        <v>0</v>
      </c>
      <c r="PUQ3" s="7">
        <v>0</v>
      </c>
      <c r="PUR3" s="7">
        <v>0</v>
      </c>
      <c r="PUS3" s="7">
        <v>0</v>
      </c>
      <c r="PUT3" s="7">
        <v>0</v>
      </c>
      <c r="PUU3" s="7">
        <v>0</v>
      </c>
      <c r="PUV3" s="7">
        <v>0</v>
      </c>
      <c r="PUW3" s="7">
        <v>0</v>
      </c>
      <c r="PUX3" s="7">
        <v>0</v>
      </c>
      <c r="PUY3" s="7">
        <v>0</v>
      </c>
      <c r="PUZ3" s="7">
        <v>0</v>
      </c>
      <c r="PVA3" s="7">
        <v>0</v>
      </c>
      <c r="PVB3" s="7">
        <v>0</v>
      </c>
      <c r="PVC3" s="7">
        <v>0</v>
      </c>
      <c r="PVD3" s="7">
        <v>0</v>
      </c>
      <c r="PVE3" s="7">
        <v>0</v>
      </c>
      <c r="PVF3" s="7">
        <v>0</v>
      </c>
      <c r="PVG3" s="7">
        <v>0</v>
      </c>
      <c r="PVH3" s="7">
        <v>0</v>
      </c>
      <c r="PVI3" s="7">
        <v>0</v>
      </c>
      <c r="PVJ3" s="7">
        <v>0</v>
      </c>
      <c r="PVK3" s="7">
        <v>0</v>
      </c>
      <c r="PVL3" s="7">
        <v>0</v>
      </c>
      <c r="PVM3" s="7">
        <v>0</v>
      </c>
      <c r="PVN3" s="7">
        <v>0</v>
      </c>
      <c r="PVO3" s="7">
        <v>0</v>
      </c>
      <c r="PVP3" s="7">
        <v>0</v>
      </c>
      <c r="PVQ3" s="7">
        <v>0</v>
      </c>
      <c r="PVR3" s="7">
        <v>0</v>
      </c>
      <c r="PVS3" s="7">
        <v>0</v>
      </c>
      <c r="PVT3" s="7">
        <v>0</v>
      </c>
      <c r="PVU3" s="7">
        <v>0</v>
      </c>
      <c r="PVV3" s="7">
        <v>0</v>
      </c>
      <c r="PVW3" s="7">
        <v>0</v>
      </c>
      <c r="PVX3" s="7">
        <v>0</v>
      </c>
      <c r="PVY3" s="7">
        <v>0</v>
      </c>
      <c r="PVZ3" s="7">
        <v>0</v>
      </c>
      <c r="PWA3" s="7">
        <v>0</v>
      </c>
      <c r="PWB3" s="7">
        <v>0</v>
      </c>
      <c r="PWC3" s="7">
        <v>0</v>
      </c>
      <c r="PWD3" s="7">
        <v>0</v>
      </c>
      <c r="PWE3" s="7">
        <v>0</v>
      </c>
      <c r="PWF3" s="7">
        <v>0</v>
      </c>
      <c r="PWG3" s="7">
        <v>0</v>
      </c>
      <c r="PWH3" s="7">
        <v>0</v>
      </c>
      <c r="PWI3" s="7">
        <v>0</v>
      </c>
      <c r="PWJ3" s="7">
        <v>0</v>
      </c>
      <c r="PWK3" s="7">
        <v>0</v>
      </c>
      <c r="PWL3" s="7">
        <v>0</v>
      </c>
      <c r="PWM3" s="7">
        <v>0</v>
      </c>
      <c r="PWN3" s="7">
        <v>0</v>
      </c>
      <c r="PWO3" s="7">
        <v>0</v>
      </c>
      <c r="PWP3" s="7">
        <v>0</v>
      </c>
      <c r="PWQ3" s="7">
        <v>0</v>
      </c>
      <c r="PWR3" s="7">
        <v>0</v>
      </c>
      <c r="PWS3" s="7">
        <v>0</v>
      </c>
      <c r="PWT3" s="7">
        <v>0</v>
      </c>
      <c r="PWU3" s="7">
        <v>0</v>
      </c>
      <c r="PWV3" s="7">
        <v>0</v>
      </c>
      <c r="PWW3" s="7">
        <v>0</v>
      </c>
      <c r="PWX3" s="7">
        <v>0</v>
      </c>
      <c r="PWY3" s="7">
        <v>0</v>
      </c>
      <c r="PWZ3" s="7">
        <v>0</v>
      </c>
      <c r="PXA3" s="7">
        <v>0</v>
      </c>
      <c r="PXB3" s="7">
        <v>0</v>
      </c>
      <c r="PXC3" s="7">
        <v>0</v>
      </c>
      <c r="PXD3" s="7">
        <v>0</v>
      </c>
      <c r="PXE3" s="7">
        <v>0</v>
      </c>
      <c r="PXF3" s="7">
        <v>0</v>
      </c>
      <c r="PXG3" s="7">
        <v>0</v>
      </c>
      <c r="PXH3" s="7">
        <v>0</v>
      </c>
      <c r="PXI3" s="7">
        <v>0</v>
      </c>
      <c r="PXJ3" s="7">
        <v>0</v>
      </c>
      <c r="PXK3" s="7">
        <v>0</v>
      </c>
      <c r="PXL3" s="7">
        <v>0</v>
      </c>
      <c r="PXM3" s="7">
        <v>0</v>
      </c>
      <c r="PXN3" s="7">
        <v>0</v>
      </c>
      <c r="PXO3" s="7">
        <v>0</v>
      </c>
      <c r="PXP3" s="7">
        <v>0</v>
      </c>
      <c r="PXQ3" s="7">
        <v>0</v>
      </c>
      <c r="PXR3" s="7">
        <v>0</v>
      </c>
      <c r="PXS3" s="7">
        <v>0</v>
      </c>
      <c r="PXT3" s="7">
        <v>0</v>
      </c>
      <c r="PXU3" s="7">
        <v>0</v>
      </c>
      <c r="PXV3" s="7">
        <v>0</v>
      </c>
      <c r="PXW3" s="7">
        <v>0</v>
      </c>
      <c r="PXX3" s="7">
        <v>0</v>
      </c>
      <c r="PXY3" s="7">
        <v>0</v>
      </c>
      <c r="PXZ3" s="7">
        <v>0</v>
      </c>
      <c r="PYA3" s="7">
        <v>0</v>
      </c>
      <c r="PYB3" s="7">
        <v>0</v>
      </c>
      <c r="PYC3" s="7">
        <v>0</v>
      </c>
      <c r="PYD3" s="7">
        <v>0</v>
      </c>
      <c r="PYE3" s="7">
        <v>0</v>
      </c>
      <c r="PYF3" s="7">
        <v>0</v>
      </c>
      <c r="PYG3" s="7">
        <v>0</v>
      </c>
      <c r="PYH3" s="7">
        <v>0</v>
      </c>
      <c r="PYI3" s="7">
        <v>0</v>
      </c>
      <c r="PYJ3" s="7">
        <v>0</v>
      </c>
      <c r="PYK3" s="7">
        <v>0</v>
      </c>
      <c r="PYL3" s="7">
        <v>0</v>
      </c>
      <c r="PYM3" s="7">
        <v>0</v>
      </c>
      <c r="PYN3" s="7">
        <v>0</v>
      </c>
      <c r="PYO3" s="7">
        <v>0</v>
      </c>
      <c r="PYP3" s="7">
        <v>0</v>
      </c>
      <c r="PYQ3" s="7">
        <v>0</v>
      </c>
      <c r="PYR3" s="7">
        <v>0</v>
      </c>
      <c r="PYS3" s="7">
        <v>0</v>
      </c>
      <c r="PYT3" s="7">
        <v>0</v>
      </c>
      <c r="PYU3" s="7">
        <v>0</v>
      </c>
      <c r="PYV3" s="7">
        <v>0</v>
      </c>
      <c r="PYW3" s="7">
        <v>0</v>
      </c>
      <c r="PYX3" s="7">
        <v>0</v>
      </c>
      <c r="PYY3" s="7">
        <v>0</v>
      </c>
      <c r="PYZ3" s="7">
        <v>0</v>
      </c>
      <c r="PZA3" s="7">
        <v>0</v>
      </c>
      <c r="PZB3" s="7">
        <v>0</v>
      </c>
      <c r="PZC3" s="7">
        <v>0</v>
      </c>
      <c r="PZD3" s="7">
        <v>0</v>
      </c>
      <c r="PZE3" s="7">
        <v>0</v>
      </c>
      <c r="PZF3" s="7">
        <v>0</v>
      </c>
      <c r="PZG3" s="7">
        <v>0</v>
      </c>
      <c r="PZH3" s="7">
        <v>0</v>
      </c>
      <c r="PZI3" s="7">
        <v>0</v>
      </c>
      <c r="PZJ3" s="7">
        <v>0</v>
      </c>
      <c r="PZK3" s="7">
        <v>0</v>
      </c>
      <c r="PZL3" s="7">
        <v>0</v>
      </c>
      <c r="PZM3" s="7">
        <v>0</v>
      </c>
      <c r="PZN3" s="7">
        <v>0</v>
      </c>
      <c r="PZO3" s="7">
        <v>0</v>
      </c>
      <c r="PZP3" s="7">
        <v>0</v>
      </c>
      <c r="PZQ3" s="7">
        <v>0</v>
      </c>
      <c r="PZR3" s="7">
        <v>0</v>
      </c>
      <c r="PZS3" s="7">
        <v>0</v>
      </c>
      <c r="PZT3" s="7">
        <v>0</v>
      </c>
      <c r="PZU3" s="7">
        <v>0</v>
      </c>
      <c r="PZV3" s="7">
        <v>0</v>
      </c>
      <c r="PZW3" s="7">
        <v>0</v>
      </c>
      <c r="PZX3" s="7">
        <v>0</v>
      </c>
      <c r="PZY3" s="7">
        <v>0</v>
      </c>
      <c r="PZZ3" s="7">
        <v>0</v>
      </c>
      <c r="QAA3" s="7">
        <v>0</v>
      </c>
      <c r="QAB3" s="7">
        <v>0</v>
      </c>
      <c r="QAC3" s="7">
        <v>0</v>
      </c>
      <c r="QAD3" s="7">
        <v>0</v>
      </c>
      <c r="QAE3" s="7">
        <v>0</v>
      </c>
      <c r="QAF3" s="7">
        <v>0</v>
      </c>
      <c r="QAG3" s="7">
        <v>0</v>
      </c>
      <c r="QAH3" s="7">
        <v>0</v>
      </c>
      <c r="QAI3" s="7">
        <v>0</v>
      </c>
      <c r="QAJ3" s="7">
        <v>0</v>
      </c>
      <c r="QAK3" s="7">
        <v>0</v>
      </c>
      <c r="QAL3" s="7">
        <v>0</v>
      </c>
      <c r="QAM3" s="7">
        <v>0</v>
      </c>
      <c r="QAN3" s="7">
        <v>0</v>
      </c>
      <c r="QAO3" s="7">
        <v>0</v>
      </c>
      <c r="QAP3" s="7">
        <v>0</v>
      </c>
      <c r="QAQ3" s="7">
        <v>0</v>
      </c>
      <c r="QAR3" s="7">
        <v>0</v>
      </c>
      <c r="QAS3" s="7">
        <v>0</v>
      </c>
      <c r="QAT3" s="7">
        <v>0</v>
      </c>
      <c r="QAU3" s="7">
        <v>0</v>
      </c>
      <c r="QAV3" s="7">
        <v>0</v>
      </c>
      <c r="QAW3" s="7">
        <v>0</v>
      </c>
      <c r="QAX3" s="7">
        <v>0</v>
      </c>
      <c r="QAY3" s="7">
        <v>0</v>
      </c>
      <c r="QAZ3" s="7">
        <v>0</v>
      </c>
      <c r="QBA3" s="7">
        <v>0</v>
      </c>
      <c r="QBB3" s="7">
        <v>0</v>
      </c>
      <c r="QBC3" s="7">
        <v>0</v>
      </c>
      <c r="QBD3" s="7">
        <v>0</v>
      </c>
      <c r="QBE3" s="7">
        <v>0</v>
      </c>
      <c r="QBF3" s="7">
        <v>0</v>
      </c>
      <c r="QBG3" s="7">
        <v>0</v>
      </c>
      <c r="QBH3" s="7">
        <v>0</v>
      </c>
      <c r="QBI3" s="7">
        <v>0</v>
      </c>
      <c r="QBJ3" s="7">
        <v>0</v>
      </c>
      <c r="QBK3" s="7">
        <v>0</v>
      </c>
      <c r="QBL3" s="7">
        <v>0</v>
      </c>
      <c r="QBM3" s="7">
        <v>0</v>
      </c>
      <c r="QBN3" s="7">
        <v>0</v>
      </c>
      <c r="QBO3" s="7">
        <v>0</v>
      </c>
      <c r="QBP3" s="7">
        <v>0</v>
      </c>
      <c r="QBQ3" s="7">
        <v>0</v>
      </c>
      <c r="QBR3" s="7">
        <v>0</v>
      </c>
      <c r="QBS3" s="7">
        <v>0</v>
      </c>
      <c r="QBT3" s="7">
        <v>0</v>
      </c>
      <c r="QBU3" s="7">
        <v>0</v>
      </c>
      <c r="QBV3" s="7">
        <v>0</v>
      </c>
      <c r="QBW3" s="7">
        <v>0</v>
      </c>
      <c r="QBX3" s="7">
        <v>0</v>
      </c>
      <c r="QBY3" s="7">
        <v>0</v>
      </c>
      <c r="QBZ3" s="7">
        <v>0</v>
      </c>
      <c r="QCA3" s="7">
        <v>0</v>
      </c>
      <c r="QCB3" s="7">
        <v>0</v>
      </c>
      <c r="QCC3" s="7">
        <v>0</v>
      </c>
      <c r="QCD3" s="7">
        <v>0</v>
      </c>
      <c r="QCE3" s="7">
        <v>0</v>
      </c>
      <c r="QCF3" s="7">
        <v>0</v>
      </c>
      <c r="QCG3" s="7">
        <v>0</v>
      </c>
      <c r="QCH3" s="7">
        <v>0</v>
      </c>
      <c r="QCI3" s="7">
        <v>0</v>
      </c>
      <c r="QCJ3" s="7">
        <v>0</v>
      </c>
      <c r="QCK3" s="7">
        <v>0</v>
      </c>
      <c r="QCL3" s="7">
        <v>0</v>
      </c>
      <c r="QCM3" s="7">
        <v>0</v>
      </c>
      <c r="QCN3" s="7">
        <v>0</v>
      </c>
      <c r="QCO3" s="7">
        <v>0</v>
      </c>
      <c r="QCP3" s="7">
        <v>0</v>
      </c>
      <c r="QCQ3" s="7">
        <v>0</v>
      </c>
      <c r="QCR3" s="7">
        <v>0</v>
      </c>
      <c r="QCS3" s="7">
        <v>0</v>
      </c>
      <c r="QCT3" s="7">
        <v>0</v>
      </c>
      <c r="QCU3" s="7">
        <v>0</v>
      </c>
      <c r="QCV3" s="7">
        <v>0</v>
      </c>
      <c r="QCW3" s="7">
        <v>0</v>
      </c>
      <c r="QCX3" s="7">
        <v>0</v>
      </c>
      <c r="QCY3" s="7">
        <v>0</v>
      </c>
      <c r="QCZ3" s="7">
        <v>0</v>
      </c>
      <c r="QDA3" s="7">
        <v>0</v>
      </c>
      <c r="QDB3" s="7">
        <v>0</v>
      </c>
      <c r="QDC3" s="7">
        <v>0</v>
      </c>
      <c r="QDD3" s="7">
        <v>0</v>
      </c>
      <c r="QDE3" s="7">
        <v>0</v>
      </c>
      <c r="QDF3" s="7">
        <v>0</v>
      </c>
      <c r="QDG3" s="7">
        <v>0</v>
      </c>
      <c r="QDH3" s="7">
        <v>0</v>
      </c>
      <c r="QDI3" s="7">
        <v>0</v>
      </c>
      <c r="QDJ3" s="7">
        <v>0</v>
      </c>
      <c r="QDK3" s="7">
        <v>0</v>
      </c>
      <c r="QDL3" s="7">
        <v>0</v>
      </c>
      <c r="QDM3" s="7">
        <v>0</v>
      </c>
      <c r="QDN3" s="7">
        <v>0</v>
      </c>
      <c r="QDO3" s="7">
        <v>0</v>
      </c>
      <c r="QDP3" s="7">
        <v>0</v>
      </c>
      <c r="QDQ3" s="7">
        <v>0</v>
      </c>
      <c r="QDR3" s="7">
        <v>0</v>
      </c>
      <c r="QDS3" s="7">
        <v>0</v>
      </c>
      <c r="QDT3" s="7">
        <v>0</v>
      </c>
      <c r="QDU3" s="7">
        <v>0</v>
      </c>
      <c r="QDV3" s="7">
        <v>0</v>
      </c>
      <c r="QDW3" s="7">
        <v>0</v>
      </c>
      <c r="QDX3" s="7">
        <v>0</v>
      </c>
      <c r="QDY3" s="7">
        <v>0</v>
      </c>
      <c r="QDZ3" s="7">
        <v>0</v>
      </c>
      <c r="QEA3" s="7">
        <v>0</v>
      </c>
      <c r="QEB3" s="7">
        <v>0</v>
      </c>
      <c r="QEC3" s="7">
        <v>0</v>
      </c>
      <c r="QED3" s="7">
        <v>0</v>
      </c>
      <c r="QEE3" s="7">
        <v>0</v>
      </c>
      <c r="QEF3" s="7">
        <v>0</v>
      </c>
      <c r="QEG3" s="7">
        <v>0</v>
      </c>
      <c r="QEH3" s="7">
        <v>0</v>
      </c>
      <c r="QEI3" s="7">
        <v>0</v>
      </c>
      <c r="QEJ3" s="7">
        <v>0</v>
      </c>
      <c r="QEK3" s="7">
        <v>0</v>
      </c>
      <c r="QEL3" s="7">
        <v>0</v>
      </c>
      <c r="QEM3" s="7">
        <v>0</v>
      </c>
      <c r="QEN3" s="7">
        <v>0</v>
      </c>
      <c r="QEO3" s="7">
        <v>0</v>
      </c>
      <c r="QEP3" s="7">
        <v>0</v>
      </c>
      <c r="QEQ3" s="7">
        <v>0</v>
      </c>
      <c r="QER3" s="7">
        <v>0</v>
      </c>
      <c r="QES3" s="7">
        <v>0</v>
      </c>
      <c r="QET3" s="7">
        <v>0</v>
      </c>
      <c r="QEU3" s="7">
        <v>0</v>
      </c>
      <c r="QEV3" s="7">
        <v>0</v>
      </c>
      <c r="QEW3" s="7">
        <v>0</v>
      </c>
      <c r="QEX3" s="7">
        <v>0</v>
      </c>
      <c r="QEY3" s="7">
        <v>0</v>
      </c>
      <c r="QEZ3" s="7">
        <v>0</v>
      </c>
      <c r="QFA3" s="7">
        <v>0</v>
      </c>
      <c r="QFB3" s="7">
        <v>0</v>
      </c>
      <c r="QFC3" s="7">
        <v>0</v>
      </c>
      <c r="QFD3" s="7">
        <v>0</v>
      </c>
      <c r="QFE3" s="7">
        <v>0</v>
      </c>
      <c r="QFF3" s="7">
        <v>0</v>
      </c>
      <c r="QFG3" s="7">
        <v>0</v>
      </c>
      <c r="QFH3" s="7">
        <v>0</v>
      </c>
      <c r="QFI3" s="7">
        <v>0</v>
      </c>
      <c r="QFJ3" s="7">
        <v>0</v>
      </c>
      <c r="QFK3" s="7">
        <v>0</v>
      </c>
      <c r="QFL3" s="7">
        <v>0</v>
      </c>
      <c r="QFM3" s="7">
        <v>0</v>
      </c>
      <c r="QFN3" s="7">
        <v>0</v>
      </c>
      <c r="QFO3" s="7">
        <v>0</v>
      </c>
      <c r="QFP3" s="7">
        <v>0</v>
      </c>
      <c r="QFQ3" s="7">
        <v>0</v>
      </c>
      <c r="QFR3" s="7">
        <v>0</v>
      </c>
      <c r="QFS3" s="7">
        <v>0</v>
      </c>
      <c r="QFT3" s="7">
        <v>0</v>
      </c>
      <c r="QFU3" s="7">
        <v>0</v>
      </c>
      <c r="QFV3" s="7">
        <v>0</v>
      </c>
      <c r="QFW3" s="7">
        <v>0</v>
      </c>
      <c r="QFX3" s="7">
        <v>0</v>
      </c>
      <c r="QFY3" s="7">
        <v>0</v>
      </c>
      <c r="QFZ3" s="7">
        <v>0</v>
      </c>
      <c r="QGA3" s="7">
        <v>0</v>
      </c>
      <c r="QGB3" s="7">
        <v>0</v>
      </c>
      <c r="QGC3" s="7">
        <v>0</v>
      </c>
      <c r="QGD3" s="7">
        <v>0</v>
      </c>
      <c r="QGE3" s="7">
        <v>0</v>
      </c>
      <c r="QGF3" s="7">
        <v>0</v>
      </c>
      <c r="QGG3" s="7">
        <v>0</v>
      </c>
      <c r="QGH3" s="7">
        <v>0</v>
      </c>
      <c r="QGI3" s="7">
        <v>0</v>
      </c>
      <c r="QGJ3" s="7">
        <v>0</v>
      </c>
      <c r="QGK3" s="7">
        <v>0</v>
      </c>
      <c r="QGL3" s="7">
        <v>0</v>
      </c>
      <c r="QGM3" s="7">
        <v>0</v>
      </c>
      <c r="QGN3" s="7">
        <v>0</v>
      </c>
      <c r="QGO3" s="7">
        <v>0</v>
      </c>
      <c r="QGP3" s="7">
        <v>0</v>
      </c>
      <c r="QGQ3" s="7">
        <v>0</v>
      </c>
      <c r="QGR3" s="7">
        <v>0</v>
      </c>
      <c r="QGS3" s="7">
        <v>0</v>
      </c>
      <c r="QGT3" s="7">
        <v>0</v>
      </c>
      <c r="QGU3" s="7">
        <v>0</v>
      </c>
      <c r="QGV3" s="7">
        <v>0</v>
      </c>
      <c r="QGW3" s="7">
        <v>0</v>
      </c>
      <c r="QGX3" s="7">
        <v>0</v>
      </c>
      <c r="QGY3" s="7">
        <v>0</v>
      </c>
      <c r="QGZ3" s="7">
        <v>0</v>
      </c>
      <c r="QHA3" s="7">
        <v>0</v>
      </c>
      <c r="QHB3" s="7">
        <v>0</v>
      </c>
      <c r="QHC3" s="7">
        <v>0</v>
      </c>
      <c r="QHD3" s="7">
        <v>0</v>
      </c>
      <c r="QHE3" s="7">
        <v>0</v>
      </c>
      <c r="QHF3" s="7">
        <v>0</v>
      </c>
      <c r="QHG3" s="7">
        <v>0</v>
      </c>
      <c r="QHH3" s="7">
        <v>0</v>
      </c>
      <c r="QHI3" s="7">
        <v>0</v>
      </c>
      <c r="QHJ3" s="7">
        <v>0</v>
      </c>
      <c r="QHK3" s="7">
        <v>0</v>
      </c>
      <c r="QHL3" s="7">
        <v>0</v>
      </c>
      <c r="QHM3" s="7">
        <v>0</v>
      </c>
      <c r="QHN3" s="7">
        <v>0</v>
      </c>
      <c r="QHO3" s="7">
        <v>0</v>
      </c>
      <c r="QHP3" s="7">
        <v>0</v>
      </c>
      <c r="QHQ3" s="7">
        <v>0</v>
      </c>
      <c r="QHR3" s="7">
        <v>0</v>
      </c>
      <c r="QHS3" s="7">
        <v>0</v>
      </c>
      <c r="QHT3" s="7">
        <v>0</v>
      </c>
      <c r="QHU3" s="7">
        <v>0</v>
      </c>
      <c r="QHV3" s="7">
        <v>0</v>
      </c>
      <c r="QHW3" s="7">
        <v>0</v>
      </c>
      <c r="QHX3" s="7">
        <v>0</v>
      </c>
      <c r="QHY3" s="7">
        <v>0</v>
      </c>
      <c r="QHZ3" s="7">
        <v>0</v>
      </c>
      <c r="QIA3" s="7">
        <v>0</v>
      </c>
      <c r="QIB3" s="7">
        <v>0</v>
      </c>
      <c r="QIC3" s="7">
        <v>0</v>
      </c>
      <c r="QID3" s="7">
        <v>0</v>
      </c>
      <c r="QIE3" s="7">
        <v>0</v>
      </c>
      <c r="QIF3" s="7">
        <v>0</v>
      </c>
      <c r="QIG3" s="7">
        <v>0</v>
      </c>
      <c r="QIH3" s="7">
        <v>0</v>
      </c>
      <c r="QII3" s="7">
        <v>0</v>
      </c>
      <c r="QIJ3" s="7">
        <v>0</v>
      </c>
      <c r="QIK3" s="7">
        <v>0</v>
      </c>
      <c r="QIL3" s="7">
        <v>0</v>
      </c>
      <c r="QIM3" s="7">
        <v>0</v>
      </c>
      <c r="QIN3" s="7">
        <v>0</v>
      </c>
      <c r="QIO3" s="7">
        <v>0</v>
      </c>
      <c r="QIP3" s="7">
        <v>0</v>
      </c>
      <c r="QIQ3" s="7">
        <v>0</v>
      </c>
      <c r="QIR3" s="7">
        <v>0</v>
      </c>
      <c r="QIS3" s="7">
        <v>0</v>
      </c>
      <c r="QIT3" s="7">
        <v>0</v>
      </c>
      <c r="QIU3" s="7">
        <v>0</v>
      </c>
      <c r="QIV3" s="7">
        <v>0</v>
      </c>
      <c r="QIW3" s="7">
        <v>0</v>
      </c>
      <c r="QIX3" s="7">
        <v>0</v>
      </c>
      <c r="QIY3" s="7">
        <v>0</v>
      </c>
      <c r="QIZ3" s="7">
        <v>0</v>
      </c>
      <c r="QJA3" s="7">
        <v>0</v>
      </c>
      <c r="QJB3" s="7">
        <v>0</v>
      </c>
      <c r="QJC3" s="7">
        <v>0</v>
      </c>
      <c r="QJD3" s="7">
        <v>0</v>
      </c>
      <c r="QJE3" s="7">
        <v>0</v>
      </c>
      <c r="QJF3" s="7">
        <v>0</v>
      </c>
      <c r="QJG3" s="7">
        <v>0</v>
      </c>
      <c r="QJH3" s="7">
        <v>0</v>
      </c>
      <c r="QJI3" s="7">
        <v>0</v>
      </c>
      <c r="QJJ3" s="7">
        <v>0</v>
      </c>
      <c r="QJK3" s="7">
        <v>0</v>
      </c>
      <c r="QJL3" s="7">
        <v>0</v>
      </c>
      <c r="QJM3" s="7">
        <v>0</v>
      </c>
      <c r="QJN3" s="7">
        <v>0</v>
      </c>
      <c r="QJO3" s="7">
        <v>0</v>
      </c>
      <c r="QJP3" s="7">
        <v>0</v>
      </c>
      <c r="QJQ3" s="7">
        <v>0</v>
      </c>
      <c r="QJR3" s="7">
        <v>0</v>
      </c>
      <c r="QJS3" s="7">
        <v>0</v>
      </c>
      <c r="QJT3" s="7">
        <v>0</v>
      </c>
      <c r="QJU3" s="7">
        <v>0</v>
      </c>
      <c r="QJV3" s="7">
        <v>0</v>
      </c>
      <c r="QJW3" s="7">
        <v>0</v>
      </c>
      <c r="QJX3" s="7">
        <v>0</v>
      </c>
      <c r="QJY3" s="7">
        <v>0</v>
      </c>
      <c r="QJZ3" s="7">
        <v>0</v>
      </c>
      <c r="QKA3" s="7">
        <v>0</v>
      </c>
      <c r="QKB3" s="7">
        <v>0</v>
      </c>
      <c r="QKC3" s="7">
        <v>0</v>
      </c>
      <c r="QKD3" s="7">
        <v>0</v>
      </c>
      <c r="QKE3" s="7">
        <v>0</v>
      </c>
      <c r="QKF3" s="7">
        <v>0</v>
      </c>
      <c r="QKG3" s="7">
        <v>0</v>
      </c>
      <c r="QKH3" s="7">
        <v>0</v>
      </c>
      <c r="QKI3" s="7">
        <v>0</v>
      </c>
      <c r="QKJ3" s="7">
        <v>0</v>
      </c>
      <c r="QKK3" s="7">
        <v>0</v>
      </c>
      <c r="QKL3" s="7">
        <v>0</v>
      </c>
      <c r="QKM3" s="7">
        <v>0</v>
      </c>
      <c r="QKN3" s="7">
        <v>0</v>
      </c>
      <c r="QKO3" s="7">
        <v>0</v>
      </c>
      <c r="QKP3" s="7">
        <v>0</v>
      </c>
      <c r="QKQ3" s="7">
        <v>0</v>
      </c>
      <c r="QKR3" s="7">
        <v>0</v>
      </c>
      <c r="QKS3" s="7">
        <v>0</v>
      </c>
      <c r="QKT3" s="7">
        <v>0</v>
      </c>
      <c r="QKU3" s="7">
        <v>0</v>
      </c>
      <c r="QKV3" s="7">
        <v>0</v>
      </c>
      <c r="QKW3" s="7">
        <v>0</v>
      </c>
      <c r="QKX3" s="7">
        <v>0</v>
      </c>
      <c r="QKY3" s="7">
        <v>0</v>
      </c>
      <c r="QKZ3" s="7">
        <v>0</v>
      </c>
      <c r="QLA3" s="7">
        <v>0</v>
      </c>
      <c r="QLB3" s="7">
        <v>0</v>
      </c>
      <c r="QLC3" s="7">
        <v>0</v>
      </c>
      <c r="QLD3" s="7">
        <v>0</v>
      </c>
      <c r="QLE3" s="7">
        <v>0</v>
      </c>
      <c r="QLF3" s="7">
        <v>0</v>
      </c>
      <c r="QLG3" s="7">
        <v>0</v>
      </c>
      <c r="QLH3" s="7">
        <v>0</v>
      </c>
      <c r="QLI3" s="7">
        <v>0</v>
      </c>
      <c r="QLJ3" s="7">
        <v>0</v>
      </c>
      <c r="QLK3" s="7">
        <v>0</v>
      </c>
      <c r="QLL3" s="7">
        <v>0</v>
      </c>
      <c r="QLM3" s="7">
        <v>0</v>
      </c>
      <c r="QLN3" s="7">
        <v>0</v>
      </c>
      <c r="QLO3" s="7">
        <v>0</v>
      </c>
      <c r="QLP3" s="7">
        <v>0</v>
      </c>
      <c r="QLQ3" s="7">
        <v>0</v>
      </c>
      <c r="QLR3" s="7">
        <v>0</v>
      </c>
      <c r="QLS3" s="7">
        <v>0</v>
      </c>
      <c r="QLT3" s="7">
        <v>0</v>
      </c>
      <c r="QLU3" s="7">
        <v>0</v>
      </c>
      <c r="QLV3" s="7">
        <v>0</v>
      </c>
      <c r="QLW3" s="7">
        <v>0</v>
      </c>
      <c r="QLX3" s="7">
        <v>0</v>
      </c>
      <c r="QLY3" s="7">
        <v>0</v>
      </c>
      <c r="QLZ3" s="7">
        <v>0</v>
      </c>
      <c r="QMA3" s="7">
        <v>0</v>
      </c>
      <c r="QMB3" s="7">
        <v>0</v>
      </c>
      <c r="QMC3" s="7">
        <v>0</v>
      </c>
      <c r="QMD3" s="7">
        <v>0</v>
      </c>
      <c r="QME3" s="7">
        <v>0</v>
      </c>
      <c r="QMF3" s="7">
        <v>0</v>
      </c>
      <c r="QMG3" s="7">
        <v>0</v>
      </c>
      <c r="QMH3" s="7">
        <v>0</v>
      </c>
      <c r="QMI3" s="7">
        <v>0</v>
      </c>
      <c r="QMJ3" s="7">
        <v>0</v>
      </c>
      <c r="QMK3" s="7">
        <v>0</v>
      </c>
      <c r="QML3" s="7">
        <v>0</v>
      </c>
      <c r="QMM3" s="7">
        <v>0</v>
      </c>
      <c r="QMN3" s="7">
        <v>0</v>
      </c>
      <c r="QMO3" s="7">
        <v>0</v>
      </c>
      <c r="QMP3" s="7">
        <v>0</v>
      </c>
      <c r="QMQ3" s="7">
        <v>0</v>
      </c>
      <c r="QMR3" s="7">
        <v>0</v>
      </c>
      <c r="QMS3" s="7">
        <v>0</v>
      </c>
      <c r="QMT3" s="7">
        <v>0</v>
      </c>
      <c r="QMU3" s="7">
        <v>0</v>
      </c>
      <c r="QMV3" s="7">
        <v>0</v>
      </c>
      <c r="QMW3" s="7">
        <v>0</v>
      </c>
      <c r="QMX3" s="7">
        <v>0</v>
      </c>
      <c r="QMY3" s="7">
        <v>0</v>
      </c>
      <c r="QMZ3" s="7">
        <v>0</v>
      </c>
      <c r="QNA3" s="7">
        <v>0</v>
      </c>
      <c r="QNB3" s="7">
        <v>0</v>
      </c>
      <c r="QNC3" s="7">
        <v>0</v>
      </c>
      <c r="QND3" s="7">
        <v>0</v>
      </c>
      <c r="QNE3" s="7">
        <v>0</v>
      </c>
      <c r="QNF3" s="7">
        <v>0</v>
      </c>
      <c r="QNG3" s="7">
        <v>0</v>
      </c>
      <c r="QNH3" s="7">
        <v>0</v>
      </c>
      <c r="QNI3" s="7">
        <v>0</v>
      </c>
      <c r="QNJ3" s="7">
        <v>0</v>
      </c>
      <c r="QNK3" s="7">
        <v>0</v>
      </c>
      <c r="QNL3" s="7">
        <v>0</v>
      </c>
      <c r="QNM3" s="7">
        <v>0</v>
      </c>
      <c r="QNN3" s="7">
        <v>0</v>
      </c>
      <c r="QNO3" s="7">
        <v>0</v>
      </c>
      <c r="QNP3" s="7">
        <v>0</v>
      </c>
      <c r="QNQ3" s="7">
        <v>0</v>
      </c>
      <c r="QNR3" s="7">
        <v>0</v>
      </c>
      <c r="QNS3" s="7">
        <v>0</v>
      </c>
      <c r="QNT3" s="7">
        <v>0</v>
      </c>
      <c r="QNU3" s="7">
        <v>0</v>
      </c>
      <c r="QNV3" s="7">
        <v>0</v>
      </c>
      <c r="QNW3" s="7">
        <v>0</v>
      </c>
      <c r="QNX3" s="7">
        <v>0</v>
      </c>
      <c r="QNY3" s="7">
        <v>0</v>
      </c>
      <c r="QNZ3" s="7">
        <v>0</v>
      </c>
      <c r="QOA3" s="7">
        <v>0</v>
      </c>
      <c r="QOB3" s="7">
        <v>0</v>
      </c>
      <c r="QOC3" s="7">
        <v>0</v>
      </c>
      <c r="QOD3" s="7">
        <v>0</v>
      </c>
      <c r="QOE3" s="7">
        <v>0</v>
      </c>
      <c r="QOF3" s="7">
        <v>0</v>
      </c>
      <c r="QOG3" s="7">
        <v>0</v>
      </c>
      <c r="QOH3" s="7">
        <v>0</v>
      </c>
      <c r="QOI3" s="7">
        <v>0</v>
      </c>
      <c r="QOJ3" s="7">
        <v>0</v>
      </c>
      <c r="QOK3" s="7">
        <v>0</v>
      </c>
      <c r="QOL3" s="7">
        <v>0</v>
      </c>
      <c r="QOM3" s="7">
        <v>0</v>
      </c>
      <c r="QON3" s="7">
        <v>0</v>
      </c>
      <c r="QOO3" s="7">
        <v>0</v>
      </c>
      <c r="QOP3" s="7">
        <v>0</v>
      </c>
      <c r="QOQ3" s="7">
        <v>0</v>
      </c>
      <c r="QOR3" s="7">
        <v>0</v>
      </c>
      <c r="QOS3" s="7">
        <v>0</v>
      </c>
      <c r="QOT3" s="7">
        <v>0</v>
      </c>
      <c r="QOU3" s="7">
        <v>0</v>
      </c>
      <c r="QOV3" s="7">
        <v>0</v>
      </c>
      <c r="QOW3" s="7">
        <v>0</v>
      </c>
      <c r="QOX3" s="7">
        <v>0</v>
      </c>
      <c r="QOY3" s="7">
        <v>0</v>
      </c>
      <c r="QOZ3" s="7">
        <v>0</v>
      </c>
      <c r="QPA3" s="7">
        <v>0</v>
      </c>
      <c r="QPB3" s="7">
        <v>0</v>
      </c>
      <c r="QPC3" s="7">
        <v>0</v>
      </c>
      <c r="QPD3" s="7">
        <v>0</v>
      </c>
      <c r="QPE3" s="7">
        <v>0</v>
      </c>
      <c r="QPF3" s="7">
        <v>0</v>
      </c>
      <c r="QPG3" s="7">
        <v>0</v>
      </c>
      <c r="QPH3" s="7">
        <v>0</v>
      </c>
      <c r="QPI3" s="7">
        <v>0</v>
      </c>
      <c r="QPJ3" s="7">
        <v>0</v>
      </c>
      <c r="QPK3" s="7">
        <v>0</v>
      </c>
      <c r="QPL3" s="7">
        <v>0</v>
      </c>
      <c r="QPM3" s="7">
        <v>0</v>
      </c>
      <c r="QPN3" s="7">
        <v>0</v>
      </c>
      <c r="QPO3" s="7">
        <v>0</v>
      </c>
      <c r="QPP3" s="7">
        <v>0</v>
      </c>
      <c r="QPQ3" s="7">
        <v>0</v>
      </c>
      <c r="QPR3" s="7">
        <v>0</v>
      </c>
      <c r="QPS3" s="7">
        <v>0</v>
      </c>
      <c r="QPT3" s="7">
        <v>0</v>
      </c>
      <c r="QPU3" s="7">
        <v>0</v>
      </c>
      <c r="QPV3" s="7">
        <v>0</v>
      </c>
      <c r="QPW3" s="7">
        <v>0</v>
      </c>
      <c r="QPX3" s="7">
        <v>0</v>
      </c>
      <c r="QPY3" s="7">
        <v>0</v>
      </c>
      <c r="QPZ3" s="7">
        <v>0</v>
      </c>
      <c r="QQA3" s="7">
        <v>0</v>
      </c>
      <c r="QQB3" s="7">
        <v>0</v>
      </c>
      <c r="QQC3" s="7">
        <v>0</v>
      </c>
      <c r="QQD3" s="7">
        <v>0</v>
      </c>
      <c r="QQE3" s="7">
        <v>0</v>
      </c>
      <c r="QQF3" s="7">
        <v>0</v>
      </c>
      <c r="QQG3" s="7">
        <v>0</v>
      </c>
      <c r="QQH3" s="7">
        <v>0</v>
      </c>
      <c r="QQI3" s="7">
        <v>0</v>
      </c>
      <c r="QQJ3" s="7">
        <v>0</v>
      </c>
      <c r="QQK3" s="7">
        <v>0</v>
      </c>
      <c r="QQL3" s="7">
        <v>0</v>
      </c>
      <c r="QQM3" s="7">
        <v>0</v>
      </c>
      <c r="QQN3" s="7">
        <v>0</v>
      </c>
      <c r="QQO3" s="7">
        <v>0</v>
      </c>
      <c r="QQP3" s="7">
        <v>0</v>
      </c>
      <c r="QQQ3" s="7">
        <v>0</v>
      </c>
      <c r="QQR3" s="7">
        <v>0</v>
      </c>
      <c r="QQS3" s="7">
        <v>0</v>
      </c>
      <c r="QQT3" s="7">
        <v>0</v>
      </c>
      <c r="QQU3" s="7">
        <v>0</v>
      </c>
      <c r="QQV3" s="7">
        <v>0</v>
      </c>
      <c r="QQW3" s="7">
        <v>0</v>
      </c>
      <c r="QQX3" s="7">
        <v>0</v>
      </c>
      <c r="QQY3" s="7">
        <v>0</v>
      </c>
      <c r="QQZ3" s="7">
        <v>0</v>
      </c>
      <c r="QRA3" s="7">
        <v>0</v>
      </c>
      <c r="QRB3" s="7">
        <v>0</v>
      </c>
      <c r="QRC3" s="7">
        <v>0</v>
      </c>
      <c r="QRD3" s="7">
        <v>0</v>
      </c>
      <c r="QRE3" s="7">
        <v>0</v>
      </c>
      <c r="QRF3" s="7">
        <v>0</v>
      </c>
      <c r="QRG3" s="7">
        <v>0</v>
      </c>
      <c r="QRH3" s="7">
        <v>0</v>
      </c>
      <c r="QRI3" s="7">
        <v>0</v>
      </c>
      <c r="QRJ3" s="7">
        <v>0</v>
      </c>
      <c r="QRK3" s="7">
        <v>0</v>
      </c>
      <c r="QRL3" s="7">
        <v>0</v>
      </c>
      <c r="QRM3" s="7">
        <v>0</v>
      </c>
      <c r="QRN3" s="7">
        <v>0</v>
      </c>
      <c r="QRO3" s="7">
        <v>0</v>
      </c>
      <c r="QRP3" s="7">
        <v>0</v>
      </c>
      <c r="QRQ3" s="7">
        <v>0</v>
      </c>
      <c r="QRR3" s="7">
        <v>0</v>
      </c>
      <c r="QRS3" s="7">
        <v>0</v>
      </c>
      <c r="QRT3" s="7">
        <v>0</v>
      </c>
      <c r="QRU3" s="7">
        <v>0</v>
      </c>
      <c r="QRV3" s="7">
        <v>0</v>
      </c>
      <c r="QRW3" s="7">
        <v>0</v>
      </c>
      <c r="QRX3" s="7">
        <v>0</v>
      </c>
      <c r="QRY3" s="7">
        <v>0</v>
      </c>
      <c r="QRZ3" s="7">
        <v>0</v>
      </c>
      <c r="QSA3" s="7">
        <v>0</v>
      </c>
      <c r="QSB3" s="7">
        <v>0</v>
      </c>
      <c r="QSC3" s="7">
        <v>0</v>
      </c>
      <c r="QSD3" s="7">
        <v>0</v>
      </c>
      <c r="QSE3" s="7">
        <v>0</v>
      </c>
      <c r="QSF3" s="7">
        <v>0</v>
      </c>
      <c r="QSG3" s="7">
        <v>0</v>
      </c>
      <c r="QSH3" s="7">
        <v>0</v>
      </c>
      <c r="QSI3" s="7">
        <v>0</v>
      </c>
      <c r="QSJ3" s="7">
        <v>0</v>
      </c>
      <c r="QSK3" s="7">
        <v>0</v>
      </c>
      <c r="QSL3" s="7">
        <v>0</v>
      </c>
      <c r="QSM3" s="7">
        <v>0</v>
      </c>
      <c r="QSN3" s="7">
        <v>0</v>
      </c>
      <c r="QSO3" s="7">
        <v>0</v>
      </c>
      <c r="QSP3" s="7">
        <v>0</v>
      </c>
      <c r="QSQ3" s="7">
        <v>0</v>
      </c>
      <c r="QSR3" s="7">
        <v>0</v>
      </c>
      <c r="QSS3" s="7">
        <v>0</v>
      </c>
      <c r="QST3" s="7">
        <v>0</v>
      </c>
      <c r="QSU3" s="7">
        <v>0</v>
      </c>
      <c r="QSV3" s="7">
        <v>0</v>
      </c>
      <c r="QSW3" s="7">
        <v>0</v>
      </c>
      <c r="QSX3" s="7">
        <v>0</v>
      </c>
      <c r="QSY3" s="7">
        <v>0</v>
      </c>
      <c r="QSZ3" s="7">
        <v>0</v>
      </c>
      <c r="QTA3" s="7">
        <v>0</v>
      </c>
      <c r="QTB3" s="7">
        <v>0</v>
      </c>
      <c r="QTC3" s="7">
        <v>0</v>
      </c>
      <c r="QTD3" s="7">
        <v>0</v>
      </c>
      <c r="QTE3" s="7">
        <v>0</v>
      </c>
      <c r="QTF3" s="7">
        <v>0</v>
      </c>
      <c r="QTG3" s="7">
        <v>0</v>
      </c>
      <c r="QTH3" s="7">
        <v>0</v>
      </c>
      <c r="QTI3" s="7">
        <v>0</v>
      </c>
      <c r="QTJ3" s="7">
        <v>0</v>
      </c>
      <c r="QTK3" s="7">
        <v>0</v>
      </c>
      <c r="QTL3" s="7">
        <v>0</v>
      </c>
      <c r="QTM3" s="7">
        <v>0</v>
      </c>
      <c r="QTN3" s="7">
        <v>0</v>
      </c>
      <c r="QTO3" s="7">
        <v>0</v>
      </c>
      <c r="QTP3" s="7">
        <v>0</v>
      </c>
      <c r="QTQ3" s="7">
        <v>0</v>
      </c>
      <c r="QTR3" s="7">
        <v>0</v>
      </c>
      <c r="QTS3" s="7">
        <v>0</v>
      </c>
      <c r="QTT3" s="7">
        <v>0</v>
      </c>
      <c r="QTU3" s="7">
        <v>0</v>
      </c>
      <c r="QTV3" s="7">
        <v>0</v>
      </c>
      <c r="QTW3" s="7">
        <v>0</v>
      </c>
      <c r="QTX3" s="7">
        <v>0</v>
      </c>
      <c r="QTY3" s="7">
        <v>0</v>
      </c>
      <c r="QTZ3" s="7">
        <v>0</v>
      </c>
      <c r="QUA3" s="7">
        <v>0</v>
      </c>
      <c r="QUB3" s="7">
        <v>0</v>
      </c>
      <c r="QUC3" s="7">
        <v>0</v>
      </c>
      <c r="QUD3" s="7">
        <v>0</v>
      </c>
      <c r="QUE3" s="7">
        <v>0</v>
      </c>
      <c r="QUF3" s="7">
        <v>0</v>
      </c>
      <c r="QUG3" s="7">
        <v>0</v>
      </c>
      <c r="QUH3" s="7">
        <v>0</v>
      </c>
      <c r="QUI3" s="7">
        <v>0</v>
      </c>
      <c r="QUJ3" s="7">
        <v>0</v>
      </c>
      <c r="QUK3" s="7">
        <v>0</v>
      </c>
      <c r="QUL3" s="7">
        <v>0</v>
      </c>
      <c r="QUM3" s="7">
        <v>0</v>
      </c>
      <c r="QUN3" s="7">
        <v>0</v>
      </c>
      <c r="QUO3" s="7">
        <v>0</v>
      </c>
      <c r="QUP3" s="7">
        <v>0</v>
      </c>
      <c r="QUQ3" s="7">
        <v>0</v>
      </c>
      <c r="QUR3" s="7">
        <v>0</v>
      </c>
      <c r="QUS3" s="7">
        <v>0</v>
      </c>
      <c r="QUT3" s="7">
        <v>0</v>
      </c>
      <c r="QUU3" s="7">
        <v>0</v>
      </c>
      <c r="QUV3" s="7">
        <v>0</v>
      </c>
      <c r="QUW3" s="7">
        <v>0</v>
      </c>
      <c r="QUX3" s="7">
        <v>0</v>
      </c>
      <c r="QUY3" s="7">
        <v>0</v>
      </c>
      <c r="QUZ3" s="7">
        <v>0</v>
      </c>
      <c r="QVA3" s="7">
        <v>0</v>
      </c>
      <c r="QVB3" s="7">
        <v>0</v>
      </c>
      <c r="QVC3" s="7">
        <v>0</v>
      </c>
      <c r="QVD3" s="7">
        <v>0</v>
      </c>
      <c r="QVE3" s="7">
        <v>0</v>
      </c>
      <c r="QVF3" s="7">
        <v>0</v>
      </c>
      <c r="QVG3" s="7">
        <v>0</v>
      </c>
      <c r="QVH3" s="7">
        <v>0</v>
      </c>
      <c r="QVI3" s="7">
        <v>0</v>
      </c>
      <c r="QVJ3" s="7">
        <v>0</v>
      </c>
      <c r="QVK3" s="7">
        <v>0</v>
      </c>
      <c r="QVL3" s="7">
        <v>0</v>
      </c>
      <c r="QVM3" s="7">
        <v>0</v>
      </c>
      <c r="QVN3" s="7">
        <v>0</v>
      </c>
      <c r="QVO3" s="7">
        <v>0</v>
      </c>
      <c r="QVP3" s="7">
        <v>0</v>
      </c>
      <c r="QVQ3" s="7">
        <v>0</v>
      </c>
      <c r="QVR3" s="7">
        <v>0</v>
      </c>
      <c r="QVS3" s="7">
        <v>0</v>
      </c>
      <c r="QVT3" s="7">
        <v>0</v>
      </c>
      <c r="QVU3" s="7">
        <v>0</v>
      </c>
      <c r="QVV3" s="7">
        <v>0</v>
      </c>
      <c r="QVW3" s="7">
        <v>0</v>
      </c>
      <c r="QVX3" s="7">
        <v>0</v>
      </c>
      <c r="QVY3" s="7">
        <v>0</v>
      </c>
      <c r="QVZ3" s="7">
        <v>0</v>
      </c>
      <c r="QWA3" s="7">
        <v>0</v>
      </c>
      <c r="QWB3" s="7">
        <v>0</v>
      </c>
      <c r="QWC3" s="7">
        <v>0</v>
      </c>
      <c r="QWD3" s="7">
        <v>0</v>
      </c>
      <c r="QWE3" s="7">
        <v>0</v>
      </c>
      <c r="QWF3" s="7">
        <v>0</v>
      </c>
      <c r="QWG3" s="7">
        <v>0</v>
      </c>
      <c r="QWH3" s="7">
        <v>0</v>
      </c>
      <c r="QWI3" s="7">
        <v>0</v>
      </c>
      <c r="QWJ3" s="7">
        <v>0</v>
      </c>
      <c r="QWK3" s="7">
        <v>0</v>
      </c>
      <c r="QWL3" s="7">
        <v>0</v>
      </c>
      <c r="QWM3" s="7">
        <v>0</v>
      </c>
      <c r="QWN3" s="7">
        <v>0</v>
      </c>
      <c r="QWO3" s="7">
        <v>0</v>
      </c>
      <c r="QWP3" s="7">
        <v>0</v>
      </c>
      <c r="QWQ3" s="7">
        <v>0</v>
      </c>
      <c r="QWR3" s="7">
        <v>0</v>
      </c>
      <c r="QWS3" s="7">
        <v>0</v>
      </c>
      <c r="QWT3" s="7">
        <v>0</v>
      </c>
      <c r="QWU3" s="7">
        <v>0</v>
      </c>
      <c r="QWV3" s="7">
        <v>0</v>
      </c>
      <c r="QWW3" s="7">
        <v>0</v>
      </c>
      <c r="QWX3" s="7">
        <v>0</v>
      </c>
      <c r="QWY3" s="7">
        <v>0</v>
      </c>
      <c r="QWZ3" s="7">
        <v>0</v>
      </c>
      <c r="QXA3" s="7">
        <v>0</v>
      </c>
      <c r="QXB3" s="7">
        <v>0</v>
      </c>
      <c r="QXC3" s="7">
        <v>0</v>
      </c>
      <c r="QXD3" s="7">
        <v>0</v>
      </c>
      <c r="QXE3" s="7">
        <v>0</v>
      </c>
      <c r="QXF3" s="7">
        <v>0</v>
      </c>
      <c r="QXG3" s="7">
        <v>0</v>
      </c>
      <c r="QXH3" s="7">
        <v>0</v>
      </c>
      <c r="QXI3" s="7">
        <v>0</v>
      </c>
      <c r="QXJ3" s="7">
        <v>0</v>
      </c>
      <c r="QXK3" s="7">
        <v>0</v>
      </c>
      <c r="QXL3" s="7">
        <v>0</v>
      </c>
      <c r="QXM3" s="7">
        <v>0</v>
      </c>
      <c r="QXN3" s="7">
        <v>0</v>
      </c>
      <c r="QXO3" s="7">
        <v>0</v>
      </c>
      <c r="QXP3" s="7">
        <v>0</v>
      </c>
      <c r="QXQ3" s="7">
        <v>0</v>
      </c>
      <c r="QXR3" s="7">
        <v>0</v>
      </c>
      <c r="QXS3" s="7">
        <v>0</v>
      </c>
      <c r="QXT3" s="7">
        <v>0</v>
      </c>
      <c r="QXU3" s="7">
        <v>0</v>
      </c>
      <c r="QXV3" s="7">
        <v>0</v>
      </c>
      <c r="QXW3" s="7">
        <v>0</v>
      </c>
      <c r="QXX3" s="7">
        <v>0</v>
      </c>
      <c r="QXY3" s="7">
        <v>0</v>
      </c>
      <c r="QXZ3" s="7">
        <v>0</v>
      </c>
      <c r="QYA3" s="7">
        <v>0</v>
      </c>
      <c r="QYB3" s="7">
        <v>0</v>
      </c>
      <c r="QYC3" s="7">
        <v>0</v>
      </c>
      <c r="QYD3" s="7">
        <v>0</v>
      </c>
      <c r="QYE3" s="7">
        <v>0</v>
      </c>
      <c r="QYF3" s="7">
        <v>0</v>
      </c>
      <c r="QYG3" s="7">
        <v>0</v>
      </c>
      <c r="QYH3" s="7">
        <v>0</v>
      </c>
      <c r="QYI3" s="7">
        <v>0</v>
      </c>
      <c r="QYJ3" s="7">
        <v>0</v>
      </c>
      <c r="QYK3" s="7">
        <v>0</v>
      </c>
      <c r="QYL3" s="7">
        <v>0</v>
      </c>
      <c r="QYM3" s="7">
        <v>0</v>
      </c>
      <c r="QYN3" s="7">
        <v>0</v>
      </c>
      <c r="QYO3" s="7">
        <v>0</v>
      </c>
      <c r="QYP3" s="7">
        <v>0</v>
      </c>
      <c r="QYQ3" s="7">
        <v>0</v>
      </c>
      <c r="QYR3" s="7">
        <v>0</v>
      </c>
      <c r="QYS3" s="7">
        <v>0</v>
      </c>
      <c r="QYT3" s="7">
        <v>0</v>
      </c>
      <c r="QYU3" s="7">
        <v>0</v>
      </c>
      <c r="QYV3" s="7">
        <v>0</v>
      </c>
      <c r="QYW3" s="7">
        <v>0</v>
      </c>
      <c r="QYX3" s="7">
        <v>0</v>
      </c>
      <c r="QYY3" s="7">
        <v>0</v>
      </c>
      <c r="QYZ3" s="7">
        <v>0</v>
      </c>
      <c r="QZA3" s="7">
        <v>0</v>
      </c>
      <c r="QZB3" s="7">
        <v>0</v>
      </c>
      <c r="QZC3" s="7">
        <v>0</v>
      </c>
      <c r="QZD3" s="7">
        <v>0</v>
      </c>
      <c r="QZE3" s="7">
        <v>0</v>
      </c>
      <c r="QZF3" s="7">
        <v>0</v>
      </c>
      <c r="QZG3" s="7">
        <v>0</v>
      </c>
      <c r="QZH3" s="7">
        <v>0</v>
      </c>
      <c r="QZI3" s="7">
        <v>0</v>
      </c>
      <c r="QZJ3" s="7">
        <v>0</v>
      </c>
      <c r="QZK3" s="7">
        <v>0</v>
      </c>
      <c r="QZL3" s="7">
        <v>0</v>
      </c>
      <c r="QZM3" s="7">
        <v>0</v>
      </c>
      <c r="QZN3" s="7">
        <v>0</v>
      </c>
      <c r="QZO3" s="7">
        <v>0</v>
      </c>
      <c r="QZP3" s="7">
        <v>0</v>
      </c>
      <c r="QZQ3" s="7">
        <v>0</v>
      </c>
      <c r="QZR3" s="7">
        <v>0</v>
      </c>
      <c r="QZS3" s="7">
        <v>0</v>
      </c>
      <c r="QZT3" s="7">
        <v>0</v>
      </c>
      <c r="QZU3" s="7">
        <v>0</v>
      </c>
      <c r="QZV3" s="7">
        <v>0</v>
      </c>
      <c r="QZW3" s="7">
        <v>0</v>
      </c>
      <c r="QZX3" s="7">
        <v>0</v>
      </c>
      <c r="QZY3" s="7">
        <v>0</v>
      </c>
      <c r="QZZ3" s="7">
        <v>0</v>
      </c>
      <c r="RAA3" s="7">
        <v>0</v>
      </c>
      <c r="RAB3" s="7">
        <v>0</v>
      </c>
      <c r="RAC3" s="7">
        <v>0</v>
      </c>
      <c r="RAD3" s="7">
        <v>0</v>
      </c>
      <c r="RAE3" s="7">
        <v>0</v>
      </c>
      <c r="RAF3" s="7">
        <v>0</v>
      </c>
      <c r="RAG3" s="7">
        <v>0</v>
      </c>
      <c r="RAH3" s="7">
        <v>0</v>
      </c>
      <c r="RAI3" s="7">
        <v>0</v>
      </c>
      <c r="RAJ3" s="7">
        <v>0</v>
      </c>
      <c r="RAK3" s="7">
        <v>0</v>
      </c>
      <c r="RAL3" s="7">
        <v>0</v>
      </c>
      <c r="RAM3" s="7">
        <v>0</v>
      </c>
      <c r="RAN3" s="7">
        <v>0</v>
      </c>
      <c r="RAO3" s="7">
        <v>0</v>
      </c>
      <c r="RAP3" s="7">
        <v>0</v>
      </c>
      <c r="RAQ3" s="7">
        <v>0</v>
      </c>
      <c r="RAR3" s="7">
        <v>0</v>
      </c>
      <c r="RAS3" s="7">
        <v>0</v>
      </c>
      <c r="RAT3" s="7">
        <v>0</v>
      </c>
      <c r="RAU3" s="7">
        <v>0</v>
      </c>
      <c r="RAV3" s="7">
        <v>0</v>
      </c>
      <c r="RAW3" s="7">
        <v>0</v>
      </c>
      <c r="RAX3" s="7">
        <v>0</v>
      </c>
      <c r="RAY3" s="7">
        <v>0</v>
      </c>
      <c r="RAZ3" s="7">
        <v>0</v>
      </c>
      <c r="RBA3" s="7">
        <v>0</v>
      </c>
      <c r="RBB3" s="7">
        <v>0</v>
      </c>
      <c r="RBC3" s="7">
        <v>0</v>
      </c>
      <c r="RBD3" s="7">
        <v>0</v>
      </c>
      <c r="RBE3" s="7">
        <v>0</v>
      </c>
      <c r="RBF3" s="7">
        <v>0</v>
      </c>
      <c r="RBG3" s="7">
        <v>0</v>
      </c>
      <c r="RBH3" s="7">
        <v>0</v>
      </c>
      <c r="RBI3" s="7">
        <v>0</v>
      </c>
      <c r="RBJ3" s="7">
        <v>0</v>
      </c>
      <c r="RBK3" s="7">
        <v>0</v>
      </c>
      <c r="RBL3" s="7">
        <v>0</v>
      </c>
      <c r="RBM3" s="7">
        <v>0</v>
      </c>
      <c r="RBN3" s="7">
        <v>0</v>
      </c>
      <c r="RBO3" s="7">
        <v>0</v>
      </c>
      <c r="RBP3" s="7">
        <v>0</v>
      </c>
      <c r="RBQ3" s="7">
        <v>0</v>
      </c>
      <c r="RBR3" s="7">
        <v>0</v>
      </c>
      <c r="RBS3" s="7">
        <v>0</v>
      </c>
      <c r="RBT3" s="7">
        <v>0</v>
      </c>
      <c r="RBU3" s="7">
        <v>0</v>
      </c>
      <c r="RBV3" s="7">
        <v>0</v>
      </c>
      <c r="RBW3" s="7">
        <v>0</v>
      </c>
      <c r="RBX3" s="7">
        <v>0</v>
      </c>
      <c r="RBY3" s="7">
        <v>0</v>
      </c>
      <c r="RBZ3" s="7">
        <v>0</v>
      </c>
      <c r="RCA3" s="7">
        <v>0</v>
      </c>
      <c r="RCB3" s="7">
        <v>0</v>
      </c>
      <c r="RCC3" s="7">
        <v>0</v>
      </c>
      <c r="RCD3" s="7">
        <v>0</v>
      </c>
      <c r="RCE3" s="7">
        <v>0</v>
      </c>
      <c r="RCF3" s="7">
        <v>0</v>
      </c>
      <c r="RCG3" s="7">
        <v>0</v>
      </c>
      <c r="RCH3" s="7">
        <v>0</v>
      </c>
      <c r="RCI3" s="7">
        <v>0</v>
      </c>
      <c r="RCJ3" s="7">
        <v>0</v>
      </c>
      <c r="RCK3" s="7">
        <v>0</v>
      </c>
      <c r="RCL3" s="7">
        <v>0</v>
      </c>
      <c r="RCM3" s="7">
        <v>0</v>
      </c>
      <c r="RCN3" s="7">
        <v>0</v>
      </c>
      <c r="RCO3" s="7">
        <v>0</v>
      </c>
      <c r="RCP3" s="7">
        <v>0</v>
      </c>
      <c r="RCQ3" s="7">
        <v>0</v>
      </c>
      <c r="RCR3" s="7">
        <v>0</v>
      </c>
      <c r="RCS3" s="7">
        <v>0</v>
      </c>
      <c r="RCT3" s="7">
        <v>0</v>
      </c>
      <c r="RCU3" s="7">
        <v>0</v>
      </c>
      <c r="RCV3" s="7">
        <v>0</v>
      </c>
      <c r="RCW3" s="7">
        <v>0</v>
      </c>
      <c r="RCX3" s="7">
        <v>0</v>
      </c>
      <c r="RCY3" s="7">
        <v>0</v>
      </c>
      <c r="RCZ3" s="7">
        <v>0</v>
      </c>
      <c r="RDA3" s="7">
        <v>0</v>
      </c>
      <c r="RDB3" s="7">
        <v>0</v>
      </c>
      <c r="RDC3" s="7">
        <v>0</v>
      </c>
      <c r="RDD3" s="7">
        <v>0</v>
      </c>
      <c r="RDE3" s="7">
        <v>0</v>
      </c>
      <c r="RDF3" s="7">
        <v>0</v>
      </c>
      <c r="RDG3" s="7">
        <v>0</v>
      </c>
      <c r="RDH3" s="7">
        <v>0</v>
      </c>
      <c r="RDI3" s="7">
        <v>0</v>
      </c>
      <c r="RDJ3" s="7">
        <v>0</v>
      </c>
      <c r="RDK3" s="7">
        <v>0</v>
      </c>
      <c r="RDL3" s="7">
        <v>0</v>
      </c>
      <c r="RDM3" s="7">
        <v>0</v>
      </c>
      <c r="RDN3" s="7">
        <v>0</v>
      </c>
      <c r="RDO3" s="7">
        <v>0</v>
      </c>
      <c r="RDP3" s="7">
        <v>0</v>
      </c>
      <c r="RDQ3" s="7">
        <v>0</v>
      </c>
      <c r="RDR3" s="7">
        <v>0</v>
      </c>
      <c r="RDS3" s="7">
        <v>0</v>
      </c>
      <c r="RDT3" s="7">
        <v>0</v>
      </c>
      <c r="RDU3" s="7">
        <v>0</v>
      </c>
      <c r="RDV3" s="7">
        <v>0</v>
      </c>
      <c r="RDW3" s="7">
        <v>0</v>
      </c>
      <c r="RDX3" s="7">
        <v>0</v>
      </c>
      <c r="RDY3" s="7">
        <v>0</v>
      </c>
      <c r="RDZ3" s="7">
        <v>0</v>
      </c>
      <c r="REA3" s="7">
        <v>0</v>
      </c>
      <c r="REB3" s="7">
        <v>0</v>
      </c>
      <c r="REC3" s="7">
        <v>0</v>
      </c>
      <c r="RED3" s="7">
        <v>0</v>
      </c>
      <c r="REE3" s="7">
        <v>0</v>
      </c>
      <c r="REF3" s="7">
        <v>0</v>
      </c>
      <c r="REG3" s="7">
        <v>0</v>
      </c>
      <c r="REH3" s="7">
        <v>0</v>
      </c>
      <c r="REI3" s="7">
        <v>0</v>
      </c>
      <c r="REJ3" s="7">
        <v>0</v>
      </c>
      <c r="REK3" s="7">
        <v>0</v>
      </c>
      <c r="REL3" s="7">
        <v>0</v>
      </c>
      <c r="REM3" s="7">
        <v>0</v>
      </c>
      <c r="REN3" s="7">
        <v>0</v>
      </c>
      <c r="REO3" s="7">
        <v>0</v>
      </c>
      <c r="REP3" s="7">
        <v>0</v>
      </c>
      <c r="REQ3" s="7">
        <v>0</v>
      </c>
      <c r="RER3" s="7">
        <v>0</v>
      </c>
      <c r="RES3" s="7">
        <v>0</v>
      </c>
      <c r="RET3" s="7">
        <v>0</v>
      </c>
      <c r="REU3" s="7">
        <v>0</v>
      </c>
      <c r="REV3" s="7">
        <v>0</v>
      </c>
      <c r="REW3" s="7">
        <v>0</v>
      </c>
      <c r="REX3" s="7">
        <v>0</v>
      </c>
      <c r="REY3" s="7">
        <v>0</v>
      </c>
      <c r="REZ3" s="7">
        <v>0</v>
      </c>
      <c r="RFA3" s="7">
        <v>0</v>
      </c>
      <c r="RFB3" s="7">
        <v>0</v>
      </c>
      <c r="RFC3" s="7">
        <v>0</v>
      </c>
      <c r="RFD3" s="7">
        <v>0</v>
      </c>
      <c r="RFE3" s="7">
        <v>0</v>
      </c>
      <c r="RFF3" s="7">
        <v>0</v>
      </c>
      <c r="RFG3" s="7">
        <v>0</v>
      </c>
      <c r="RFH3" s="7">
        <v>0</v>
      </c>
      <c r="RFI3" s="7">
        <v>0</v>
      </c>
      <c r="RFJ3" s="7">
        <v>0</v>
      </c>
      <c r="RFK3" s="7">
        <v>0</v>
      </c>
      <c r="RFL3" s="7">
        <v>0</v>
      </c>
      <c r="RFM3" s="7">
        <v>0</v>
      </c>
      <c r="RFN3" s="7">
        <v>0</v>
      </c>
      <c r="RFO3" s="7">
        <v>0</v>
      </c>
      <c r="RFP3" s="7">
        <v>0</v>
      </c>
      <c r="RFQ3" s="7">
        <v>0</v>
      </c>
      <c r="RFR3" s="7">
        <v>0</v>
      </c>
      <c r="RFS3" s="7">
        <v>0</v>
      </c>
      <c r="RFT3" s="7">
        <v>0</v>
      </c>
      <c r="RFU3" s="7">
        <v>0</v>
      </c>
      <c r="RFV3" s="7">
        <v>0</v>
      </c>
      <c r="RFW3" s="7">
        <v>0</v>
      </c>
      <c r="RFX3" s="7">
        <v>0</v>
      </c>
      <c r="RFY3" s="7">
        <v>0</v>
      </c>
      <c r="RFZ3" s="7">
        <v>0</v>
      </c>
      <c r="RGA3" s="7">
        <v>0</v>
      </c>
      <c r="RGB3" s="7">
        <v>0</v>
      </c>
      <c r="RGC3" s="7">
        <v>0</v>
      </c>
      <c r="RGD3" s="7">
        <v>0</v>
      </c>
      <c r="RGE3" s="7">
        <v>0</v>
      </c>
      <c r="RGF3" s="7">
        <v>0</v>
      </c>
      <c r="RGG3" s="7">
        <v>0</v>
      </c>
      <c r="RGH3" s="7">
        <v>0</v>
      </c>
      <c r="RGI3" s="7">
        <v>0</v>
      </c>
      <c r="RGJ3" s="7">
        <v>0</v>
      </c>
      <c r="RGK3" s="7">
        <v>0</v>
      </c>
      <c r="RGL3" s="7">
        <v>0</v>
      </c>
      <c r="RGM3" s="7">
        <v>0</v>
      </c>
      <c r="RGN3" s="7">
        <v>0</v>
      </c>
      <c r="RGO3" s="7">
        <v>0</v>
      </c>
      <c r="RGP3" s="7">
        <v>0</v>
      </c>
      <c r="RGQ3" s="7">
        <v>0</v>
      </c>
      <c r="RGR3" s="7">
        <v>0</v>
      </c>
      <c r="RGS3" s="7">
        <v>0</v>
      </c>
      <c r="RGT3" s="7">
        <v>0</v>
      </c>
      <c r="RGU3" s="7">
        <v>0</v>
      </c>
      <c r="RGV3" s="7">
        <v>0</v>
      </c>
      <c r="RGW3" s="7">
        <v>0</v>
      </c>
      <c r="RGX3" s="7">
        <v>0</v>
      </c>
      <c r="RGY3" s="7">
        <v>0</v>
      </c>
      <c r="RGZ3" s="7">
        <v>0</v>
      </c>
      <c r="RHA3" s="7">
        <v>0</v>
      </c>
      <c r="RHB3" s="7">
        <v>0</v>
      </c>
      <c r="RHC3" s="7">
        <v>0</v>
      </c>
      <c r="RHD3" s="7">
        <v>0</v>
      </c>
      <c r="RHE3" s="7">
        <v>0</v>
      </c>
      <c r="RHF3" s="7">
        <v>0</v>
      </c>
      <c r="RHG3" s="7">
        <v>0</v>
      </c>
      <c r="RHH3" s="7">
        <v>0</v>
      </c>
      <c r="RHI3" s="7">
        <v>0</v>
      </c>
      <c r="RHJ3" s="7">
        <v>0</v>
      </c>
      <c r="RHK3" s="7">
        <v>0</v>
      </c>
      <c r="RHL3" s="7">
        <v>0</v>
      </c>
      <c r="RHM3" s="7">
        <v>0</v>
      </c>
      <c r="RHN3" s="7">
        <v>0</v>
      </c>
      <c r="RHO3" s="7">
        <v>0</v>
      </c>
      <c r="RHP3" s="7">
        <v>0</v>
      </c>
      <c r="RHQ3" s="7">
        <v>0</v>
      </c>
      <c r="RHR3" s="7">
        <v>0</v>
      </c>
      <c r="RHS3" s="7">
        <v>0</v>
      </c>
      <c r="RHT3" s="7">
        <v>0</v>
      </c>
      <c r="RHU3" s="7">
        <v>0</v>
      </c>
      <c r="RHV3" s="7">
        <v>0</v>
      </c>
      <c r="RHW3" s="7">
        <v>0</v>
      </c>
      <c r="RHX3" s="7">
        <v>0</v>
      </c>
      <c r="RHY3" s="7">
        <v>0</v>
      </c>
      <c r="RHZ3" s="7">
        <v>0</v>
      </c>
      <c r="RIA3" s="7">
        <v>0</v>
      </c>
      <c r="RIB3" s="7">
        <v>0</v>
      </c>
      <c r="RIC3" s="7">
        <v>0</v>
      </c>
      <c r="RID3" s="7">
        <v>0</v>
      </c>
      <c r="RIE3" s="7">
        <v>0</v>
      </c>
      <c r="RIF3" s="7">
        <v>0</v>
      </c>
      <c r="RIG3" s="7">
        <v>0</v>
      </c>
      <c r="RIH3" s="7">
        <v>0</v>
      </c>
      <c r="RII3" s="7">
        <v>0</v>
      </c>
      <c r="RIJ3" s="7">
        <v>0</v>
      </c>
      <c r="RIK3" s="7">
        <v>0</v>
      </c>
      <c r="RIL3" s="7">
        <v>0</v>
      </c>
      <c r="RIM3" s="7">
        <v>0</v>
      </c>
      <c r="RIN3" s="7">
        <v>0</v>
      </c>
      <c r="RIO3" s="7">
        <v>0</v>
      </c>
      <c r="RIP3" s="7">
        <v>0</v>
      </c>
      <c r="RIQ3" s="7">
        <v>0</v>
      </c>
      <c r="RIR3" s="7">
        <v>0</v>
      </c>
      <c r="RIS3" s="7">
        <v>0</v>
      </c>
      <c r="RIT3" s="7">
        <v>0</v>
      </c>
      <c r="RIU3" s="7">
        <v>0</v>
      </c>
      <c r="RIV3" s="7">
        <v>0</v>
      </c>
      <c r="RIW3" s="7">
        <v>0</v>
      </c>
      <c r="RIX3" s="7">
        <v>0</v>
      </c>
      <c r="RIY3" s="7">
        <v>0</v>
      </c>
      <c r="RIZ3" s="7">
        <v>0</v>
      </c>
      <c r="RJA3" s="7">
        <v>0</v>
      </c>
      <c r="RJB3" s="7">
        <v>0</v>
      </c>
      <c r="RJC3" s="7">
        <v>0</v>
      </c>
      <c r="RJD3" s="7">
        <v>0</v>
      </c>
      <c r="RJE3" s="7">
        <v>0</v>
      </c>
      <c r="RJF3" s="7">
        <v>0</v>
      </c>
      <c r="RJG3" s="7">
        <v>0</v>
      </c>
      <c r="RJH3" s="7">
        <v>0</v>
      </c>
      <c r="RJI3" s="7">
        <v>0</v>
      </c>
      <c r="RJJ3" s="7">
        <v>0</v>
      </c>
      <c r="RJK3" s="7">
        <v>0</v>
      </c>
      <c r="RJL3" s="7">
        <v>0</v>
      </c>
      <c r="RJM3" s="7">
        <v>0</v>
      </c>
      <c r="RJN3" s="7">
        <v>0</v>
      </c>
      <c r="RJO3" s="7">
        <v>0</v>
      </c>
      <c r="RJP3" s="7">
        <v>0</v>
      </c>
      <c r="RJQ3" s="7">
        <v>0</v>
      </c>
      <c r="RJR3" s="7">
        <v>0</v>
      </c>
      <c r="RJS3" s="7">
        <v>0</v>
      </c>
      <c r="RJT3" s="7">
        <v>0</v>
      </c>
      <c r="RJU3" s="7">
        <v>0</v>
      </c>
      <c r="RJV3" s="7">
        <v>0</v>
      </c>
      <c r="RJW3" s="7">
        <v>0</v>
      </c>
      <c r="RJX3" s="7">
        <v>0</v>
      </c>
      <c r="RJY3" s="7">
        <v>0</v>
      </c>
      <c r="RJZ3" s="7">
        <v>0</v>
      </c>
      <c r="RKA3" s="7">
        <v>0</v>
      </c>
      <c r="RKB3" s="7">
        <v>0</v>
      </c>
      <c r="RKC3" s="7">
        <v>0</v>
      </c>
      <c r="RKD3" s="7">
        <v>0</v>
      </c>
      <c r="RKE3" s="7">
        <v>0</v>
      </c>
      <c r="RKF3" s="7">
        <v>0</v>
      </c>
      <c r="RKG3" s="7">
        <v>0</v>
      </c>
      <c r="RKH3" s="7">
        <v>0</v>
      </c>
      <c r="RKI3" s="7">
        <v>0</v>
      </c>
      <c r="RKJ3" s="7">
        <v>0</v>
      </c>
      <c r="RKK3" s="7">
        <v>0</v>
      </c>
      <c r="RKL3" s="7">
        <v>0</v>
      </c>
      <c r="RKM3" s="7">
        <v>0</v>
      </c>
      <c r="RKN3" s="7">
        <v>0</v>
      </c>
      <c r="RKO3" s="7">
        <v>0</v>
      </c>
      <c r="RKP3" s="7">
        <v>0</v>
      </c>
      <c r="RKQ3" s="7">
        <v>0</v>
      </c>
      <c r="RKR3" s="7">
        <v>0</v>
      </c>
      <c r="RKS3" s="7">
        <v>0</v>
      </c>
      <c r="RKT3" s="7">
        <v>0</v>
      </c>
      <c r="RKU3" s="7">
        <v>0</v>
      </c>
      <c r="RKV3" s="7">
        <v>0</v>
      </c>
      <c r="RKW3" s="7">
        <v>0</v>
      </c>
      <c r="RKX3" s="7">
        <v>0</v>
      </c>
      <c r="RKY3" s="7">
        <v>0</v>
      </c>
      <c r="RKZ3" s="7">
        <v>0</v>
      </c>
      <c r="RLA3" s="7">
        <v>0</v>
      </c>
      <c r="RLB3" s="7">
        <v>0</v>
      </c>
      <c r="RLC3" s="7">
        <v>0</v>
      </c>
      <c r="RLD3" s="7">
        <v>0</v>
      </c>
      <c r="RLE3" s="7">
        <v>0</v>
      </c>
      <c r="RLF3" s="7">
        <v>0</v>
      </c>
      <c r="RLG3" s="7">
        <v>0</v>
      </c>
      <c r="RLH3" s="7">
        <v>0</v>
      </c>
      <c r="RLI3" s="7">
        <v>0</v>
      </c>
      <c r="RLJ3" s="7">
        <v>0</v>
      </c>
      <c r="RLK3" s="7">
        <v>0</v>
      </c>
      <c r="RLL3" s="7">
        <v>0</v>
      </c>
      <c r="RLM3" s="7">
        <v>0</v>
      </c>
      <c r="RLN3" s="7">
        <v>0</v>
      </c>
      <c r="RLO3" s="7">
        <v>0</v>
      </c>
      <c r="RLP3" s="7">
        <v>0</v>
      </c>
      <c r="RLQ3" s="7">
        <v>0</v>
      </c>
      <c r="RLR3" s="7">
        <v>0</v>
      </c>
      <c r="RLS3" s="7">
        <v>0</v>
      </c>
      <c r="RLT3" s="7">
        <v>0</v>
      </c>
      <c r="RLU3" s="7">
        <v>0</v>
      </c>
      <c r="RLV3" s="7">
        <v>0</v>
      </c>
      <c r="RLW3" s="7">
        <v>0</v>
      </c>
      <c r="RLX3" s="7">
        <v>0</v>
      </c>
      <c r="RLY3" s="7">
        <v>0</v>
      </c>
      <c r="RLZ3" s="7">
        <v>0</v>
      </c>
      <c r="RMA3" s="7">
        <v>0</v>
      </c>
      <c r="RMB3" s="7">
        <v>0</v>
      </c>
      <c r="RMC3" s="7">
        <v>0</v>
      </c>
      <c r="RMD3" s="7">
        <v>0</v>
      </c>
      <c r="RME3" s="7">
        <v>0</v>
      </c>
      <c r="RMF3" s="7">
        <v>0</v>
      </c>
      <c r="RMG3" s="7">
        <v>0</v>
      </c>
      <c r="RMH3" s="7">
        <v>0</v>
      </c>
      <c r="RMI3" s="7">
        <v>0</v>
      </c>
      <c r="RMJ3" s="7">
        <v>0</v>
      </c>
      <c r="RMK3" s="7">
        <v>0</v>
      </c>
      <c r="RML3" s="7">
        <v>0</v>
      </c>
      <c r="RMM3" s="7">
        <v>0</v>
      </c>
      <c r="RMN3" s="7">
        <v>0</v>
      </c>
      <c r="RMO3" s="7">
        <v>0</v>
      </c>
      <c r="RMP3" s="7">
        <v>0</v>
      </c>
      <c r="RMQ3" s="7">
        <v>0</v>
      </c>
      <c r="RMR3" s="7">
        <v>0</v>
      </c>
      <c r="RMS3" s="7">
        <v>0</v>
      </c>
      <c r="RMT3" s="7">
        <v>0</v>
      </c>
      <c r="RMU3" s="7">
        <v>0</v>
      </c>
      <c r="RMV3" s="7">
        <v>0</v>
      </c>
      <c r="RMW3" s="7">
        <v>0</v>
      </c>
      <c r="RMX3" s="7">
        <v>0</v>
      </c>
      <c r="RMY3" s="7">
        <v>0</v>
      </c>
      <c r="RMZ3" s="7">
        <v>0</v>
      </c>
      <c r="RNA3" s="7">
        <v>0</v>
      </c>
      <c r="RNB3" s="7">
        <v>0</v>
      </c>
      <c r="RNC3" s="7">
        <v>0</v>
      </c>
      <c r="RND3" s="7">
        <v>0</v>
      </c>
      <c r="RNE3" s="7">
        <v>0</v>
      </c>
      <c r="RNF3" s="7">
        <v>0</v>
      </c>
      <c r="RNG3" s="7">
        <v>0</v>
      </c>
      <c r="RNH3" s="7">
        <v>0</v>
      </c>
      <c r="RNI3" s="7">
        <v>0</v>
      </c>
      <c r="RNJ3" s="7">
        <v>0</v>
      </c>
      <c r="RNK3" s="7">
        <v>0</v>
      </c>
      <c r="RNL3" s="7">
        <v>0</v>
      </c>
      <c r="RNM3" s="7">
        <v>0</v>
      </c>
      <c r="RNN3" s="7">
        <v>0</v>
      </c>
      <c r="RNO3" s="7">
        <v>0</v>
      </c>
      <c r="RNP3" s="7">
        <v>0</v>
      </c>
      <c r="RNQ3" s="7">
        <v>0</v>
      </c>
      <c r="RNR3" s="7">
        <v>0</v>
      </c>
      <c r="RNS3" s="7">
        <v>0</v>
      </c>
      <c r="RNT3" s="7">
        <v>0</v>
      </c>
      <c r="RNU3" s="7">
        <v>0</v>
      </c>
      <c r="RNV3" s="7">
        <v>0</v>
      </c>
      <c r="RNW3" s="7">
        <v>0</v>
      </c>
      <c r="RNX3" s="7">
        <v>0</v>
      </c>
      <c r="RNY3" s="7">
        <v>0</v>
      </c>
      <c r="RNZ3" s="7">
        <v>0</v>
      </c>
      <c r="ROA3" s="7">
        <v>0</v>
      </c>
      <c r="ROB3" s="7">
        <v>0</v>
      </c>
      <c r="ROC3" s="7">
        <v>0</v>
      </c>
      <c r="ROD3" s="7">
        <v>0</v>
      </c>
      <c r="ROE3" s="7">
        <v>0</v>
      </c>
      <c r="ROF3" s="7">
        <v>0</v>
      </c>
      <c r="ROG3" s="7">
        <v>0</v>
      </c>
      <c r="ROH3" s="7">
        <v>0</v>
      </c>
      <c r="ROI3" s="7">
        <v>0</v>
      </c>
      <c r="ROJ3" s="7">
        <v>0</v>
      </c>
      <c r="ROK3" s="7">
        <v>0</v>
      </c>
      <c r="ROL3" s="7">
        <v>0</v>
      </c>
      <c r="ROM3" s="7">
        <v>0</v>
      </c>
      <c r="RON3" s="7">
        <v>0</v>
      </c>
      <c r="ROO3" s="7">
        <v>0</v>
      </c>
      <c r="ROP3" s="7">
        <v>0</v>
      </c>
      <c r="ROQ3" s="7">
        <v>0</v>
      </c>
      <c r="ROR3" s="7">
        <v>0</v>
      </c>
      <c r="ROS3" s="7">
        <v>0</v>
      </c>
      <c r="ROT3" s="7">
        <v>0</v>
      </c>
      <c r="ROU3" s="7">
        <v>0</v>
      </c>
      <c r="ROV3" s="7">
        <v>0</v>
      </c>
      <c r="ROW3" s="7">
        <v>0</v>
      </c>
      <c r="ROX3" s="7">
        <v>0</v>
      </c>
      <c r="ROY3" s="7">
        <v>0</v>
      </c>
      <c r="ROZ3" s="7">
        <v>0</v>
      </c>
      <c r="RPA3" s="7">
        <v>0</v>
      </c>
      <c r="RPB3" s="7">
        <v>0</v>
      </c>
      <c r="RPC3" s="7">
        <v>0</v>
      </c>
      <c r="RPD3" s="7">
        <v>0</v>
      </c>
      <c r="RPE3" s="7">
        <v>0</v>
      </c>
      <c r="RPF3" s="7">
        <v>0</v>
      </c>
      <c r="RPG3" s="7">
        <v>0</v>
      </c>
      <c r="RPH3" s="7">
        <v>0</v>
      </c>
      <c r="RPI3" s="7">
        <v>0</v>
      </c>
      <c r="RPJ3" s="7">
        <v>0</v>
      </c>
      <c r="RPK3" s="7">
        <v>0</v>
      </c>
      <c r="RPL3" s="7">
        <v>0</v>
      </c>
      <c r="RPM3" s="7">
        <v>0</v>
      </c>
      <c r="RPN3" s="7">
        <v>0</v>
      </c>
      <c r="RPO3" s="7">
        <v>0</v>
      </c>
      <c r="RPP3" s="7">
        <v>0</v>
      </c>
      <c r="RPQ3" s="7">
        <v>0</v>
      </c>
      <c r="RPR3" s="7">
        <v>0</v>
      </c>
      <c r="RPS3" s="7">
        <v>0</v>
      </c>
      <c r="RPT3" s="7">
        <v>0</v>
      </c>
      <c r="RPU3" s="7">
        <v>0</v>
      </c>
      <c r="RPV3" s="7">
        <v>0</v>
      </c>
      <c r="RPW3" s="7">
        <v>0</v>
      </c>
      <c r="RPX3" s="7">
        <v>0</v>
      </c>
      <c r="RPY3" s="7">
        <v>0</v>
      </c>
      <c r="RPZ3" s="7">
        <v>0</v>
      </c>
      <c r="RQA3" s="7">
        <v>0</v>
      </c>
      <c r="RQB3" s="7">
        <v>0</v>
      </c>
      <c r="RQC3" s="7">
        <v>0</v>
      </c>
      <c r="RQD3" s="7">
        <v>0</v>
      </c>
      <c r="RQE3" s="7">
        <v>0</v>
      </c>
      <c r="RQF3" s="7">
        <v>0</v>
      </c>
      <c r="RQG3" s="7">
        <v>0</v>
      </c>
      <c r="RQH3" s="7">
        <v>0</v>
      </c>
      <c r="RQI3" s="7">
        <v>0</v>
      </c>
      <c r="RQJ3" s="7">
        <v>0</v>
      </c>
      <c r="RQK3" s="7">
        <v>0</v>
      </c>
      <c r="RQL3" s="7">
        <v>0</v>
      </c>
      <c r="RQM3" s="7">
        <v>0</v>
      </c>
      <c r="RQN3" s="7">
        <v>0</v>
      </c>
      <c r="RQO3" s="7">
        <v>0</v>
      </c>
      <c r="RQP3" s="7">
        <v>0</v>
      </c>
      <c r="RQQ3" s="7">
        <v>0</v>
      </c>
      <c r="RQR3" s="7">
        <v>0</v>
      </c>
      <c r="RQS3" s="7">
        <v>0</v>
      </c>
      <c r="RQT3" s="7">
        <v>0</v>
      </c>
      <c r="RQU3" s="7">
        <v>0</v>
      </c>
      <c r="RQV3" s="7">
        <v>0</v>
      </c>
      <c r="RQW3" s="7">
        <v>0</v>
      </c>
      <c r="RQX3" s="7">
        <v>0</v>
      </c>
      <c r="RQY3" s="7">
        <v>0</v>
      </c>
      <c r="RQZ3" s="7">
        <v>0</v>
      </c>
      <c r="RRA3" s="7">
        <v>0</v>
      </c>
      <c r="RRB3" s="7">
        <v>0</v>
      </c>
      <c r="RRC3" s="7">
        <v>0</v>
      </c>
      <c r="RRD3" s="7">
        <v>0</v>
      </c>
      <c r="RRE3" s="7">
        <v>0</v>
      </c>
      <c r="RRF3" s="7">
        <v>0</v>
      </c>
      <c r="RRG3" s="7">
        <v>0</v>
      </c>
      <c r="RRH3" s="7">
        <v>0</v>
      </c>
      <c r="RRI3" s="7">
        <v>0</v>
      </c>
      <c r="RRJ3" s="7">
        <v>0</v>
      </c>
      <c r="RRK3" s="7">
        <v>0</v>
      </c>
      <c r="RRL3" s="7">
        <v>0</v>
      </c>
      <c r="RRM3" s="7">
        <v>0</v>
      </c>
      <c r="RRN3" s="7">
        <v>0</v>
      </c>
      <c r="RRO3" s="7">
        <v>0</v>
      </c>
      <c r="RRP3" s="7">
        <v>0</v>
      </c>
      <c r="RRQ3" s="7">
        <v>0</v>
      </c>
      <c r="RRR3" s="7">
        <v>0</v>
      </c>
      <c r="RRS3" s="7">
        <v>0</v>
      </c>
      <c r="RRT3" s="7">
        <v>0</v>
      </c>
      <c r="RRU3" s="7">
        <v>0</v>
      </c>
      <c r="RRV3" s="7">
        <v>0</v>
      </c>
      <c r="RRW3" s="7">
        <v>0</v>
      </c>
      <c r="RRX3" s="7">
        <v>0</v>
      </c>
      <c r="RRY3" s="7">
        <v>0</v>
      </c>
      <c r="RRZ3" s="7">
        <v>0</v>
      </c>
      <c r="RSA3" s="7">
        <v>0</v>
      </c>
      <c r="RSB3" s="7">
        <v>0</v>
      </c>
      <c r="RSC3" s="7">
        <v>0</v>
      </c>
      <c r="RSD3" s="7">
        <v>0</v>
      </c>
      <c r="RSE3" s="7">
        <v>0</v>
      </c>
      <c r="RSF3" s="7">
        <v>0</v>
      </c>
      <c r="RSG3" s="7">
        <v>0</v>
      </c>
      <c r="RSH3" s="7">
        <v>0</v>
      </c>
      <c r="RSI3" s="7">
        <v>0</v>
      </c>
      <c r="RSJ3" s="7">
        <v>0</v>
      </c>
      <c r="RSK3" s="7">
        <v>0</v>
      </c>
      <c r="RSL3" s="7">
        <v>0</v>
      </c>
      <c r="RSM3" s="7">
        <v>0</v>
      </c>
      <c r="RSN3" s="7">
        <v>0</v>
      </c>
      <c r="RSO3" s="7">
        <v>0</v>
      </c>
      <c r="RSP3" s="7">
        <v>0</v>
      </c>
      <c r="RSQ3" s="7">
        <v>0</v>
      </c>
      <c r="RSR3" s="7">
        <v>0</v>
      </c>
      <c r="RSS3" s="7">
        <v>0</v>
      </c>
      <c r="RST3" s="7">
        <v>0</v>
      </c>
      <c r="RSU3" s="7">
        <v>0</v>
      </c>
      <c r="RSV3" s="7">
        <v>0</v>
      </c>
      <c r="RSW3" s="7">
        <v>0</v>
      </c>
      <c r="RSX3" s="7">
        <v>0</v>
      </c>
      <c r="RSY3" s="7">
        <v>0</v>
      </c>
      <c r="RSZ3" s="7">
        <v>0</v>
      </c>
      <c r="RTA3" s="7">
        <v>0</v>
      </c>
      <c r="RTB3" s="7">
        <v>0</v>
      </c>
      <c r="RTC3" s="7">
        <v>0</v>
      </c>
      <c r="RTD3" s="7">
        <v>0</v>
      </c>
      <c r="RTE3" s="7">
        <v>0</v>
      </c>
      <c r="RTF3" s="7">
        <v>0</v>
      </c>
      <c r="RTG3" s="7">
        <v>0</v>
      </c>
      <c r="RTH3" s="7">
        <v>0</v>
      </c>
      <c r="RTI3" s="7">
        <v>0</v>
      </c>
      <c r="RTJ3" s="7">
        <v>0</v>
      </c>
      <c r="RTK3" s="7">
        <v>0</v>
      </c>
      <c r="RTL3" s="7">
        <v>0</v>
      </c>
      <c r="RTM3" s="7">
        <v>0</v>
      </c>
      <c r="RTN3" s="7">
        <v>0</v>
      </c>
      <c r="RTO3" s="7">
        <v>0</v>
      </c>
      <c r="RTP3" s="7">
        <v>0</v>
      </c>
      <c r="RTQ3" s="7">
        <v>0</v>
      </c>
      <c r="RTR3" s="7">
        <v>0</v>
      </c>
      <c r="RTS3" s="7">
        <v>0</v>
      </c>
      <c r="RTT3" s="7">
        <v>0</v>
      </c>
      <c r="RTU3" s="7">
        <v>0</v>
      </c>
      <c r="RTV3" s="7">
        <v>0</v>
      </c>
      <c r="RTW3" s="7">
        <v>0</v>
      </c>
      <c r="RTX3" s="7">
        <v>0</v>
      </c>
      <c r="RTY3" s="7">
        <v>0</v>
      </c>
      <c r="RTZ3" s="7">
        <v>0</v>
      </c>
      <c r="RUA3" s="7">
        <v>0</v>
      </c>
      <c r="RUB3" s="7">
        <v>0</v>
      </c>
      <c r="RUC3" s="7">
        <v>0</v>
      </c>
      <c r="RUD3" s="7">
        <v>0</v>
      </c>
      <c r="RUE3" s="7">
        <v>0</v>
      </c>
      <c r="RUF3" s="7">
        <v>0</v>
      </c>
      <c r="RUG3" s="7">
        <v>0</v>
      </c>
      <c r="RUH3" s="7">
        <v>0</v>
      </c>
      <c r="RUI3" s="7">
        <v>0</v>
      </c>
      <c r="RUJ3" s="7">
        <v>0</v>
      </c>
      <c r="RUK3" s="7">
        <v>0</v>
      </c>
      <c r="RUL3" s="7">
        <v>0</v>
      </c>
      <c r="RUM3" s="7">
        <v>0</v>
      </c>
      <c r="RUN3" s="7">
        <v>0</v>
      </c>
      <c r="RUO3" s="7">
        <v>0</v>
      </c>
      <c r="RUP3" s="7">
        <v>0</v>
      </c>
      <c r="RUQ3" s="7">
        <v>0</v>
      </c>
      <c r="RUR3" s="7">
        <v>0</v>
      </c>
      <c r="RUS3" s="7">
        <v>0</v>
      </c>
      <c r="RUT3" s="7">
        <v>0</v>
      </c>
      <c r="RUU3" s="7">
        <v>0</v>
      </c>
      <c r="RUV3" s="7">
        <v>0</v>
      </c>
      <c r="RUW3" s="7">
        <v>0</v>
      </c>
      <c r="RUX3" s="7">
        <v>0</v>
      </c>
      <c r="RUY3" s="7">
        <v>0</v>
      </c>
      <c r="RUZ3" s="7">
        <v>0</v>
      </c>
      <c r="RVA3" s="7">
        <v>0</v>
      </c>
      <c r="RVB3" s="7">
        <v>0</v>
      </c>
      <c r="RVC3" s="7">
        <v>0</v>
      </c>
      <c r="RVD3" s="7">
        <v>0</v>
      </c>
      <c r="RVE3" s="7">
        <v>0</v>
      </c>
      <c r="RVF3" s="7">
        <v>0</v>
      </c>
      <c r="RVG3" s="7">
        <v>0</v>
      </c>
      <c r="RVH3" s="7">
        <v>0</v>
      </c>
      <c r="RVI3" s="7">
        <v>0</v>
      </c>
      <c r="RVJ3" s="7">
        <v>0</v>
      </c>
      <c r="RVK3" s="7">
        <v>0</v>
      </c>
      <c r="RVL3" s="7">
        <v>0</v>
      </c>
      <c r="RVM3" s="7">
        <v>0</v>
      </c>
      <c r="RVN3" s="7">
        <v>0</v>
      </c>
      <c r="RVO3" s="7">
        <v>0</v>
      </c>
      <c r="RVP3" s="7">
        <v>0</v>
      </c>
      <c r="RVQ3" s="7">
        <v>0</v>
      </c>
      <c r="RVR3" s="7">
        <v>0</v>
      </c>
      <c r="RVS3" s="7">
        <v>0</v>
      </c>
      <c r="RVT3" s="7">
        <v>0</v>
      </c>
      <c r="RVU3" s="7">
        <v>0</v>
      </c>
      <c r="RVV3" s="7">
        <v>0</v>
      </c>
      <c r="RVW3" s="7">
        <v>0</v>
      </c>
      <c r="RVX3" s="7">
        <v>0</v>
      </c>
      <c r="RVY3" s="7">
        <v>0</v>
      </c>
      <c r="RVZ3" s="7">
        <v>0</v>
      </c>
      <c r="RWA3" s="7">
        <v>0</v>
      </c>
      <c r="RWB3" s="7">
        <v>0</v>
      </c>
      <c r="RWC3" s="7">
        <v>0</v>
      </c>
      <c r="RWD3" s="7">
        <v>0</v>
      </c>
      <c r="RWE3" s="7">
        <v>0</v>
      </c>
      <c r="RWF3" s="7">
        <v>0</v>
      </c>
      <c r="RWG3" s="7">
        <v>0</v>
      </c>
      <c r="RWH3" s="7">
        <v>0</v>
      </c>
      <c r="RWI3" s="7">
        <v>0</v>
      </c>
      <c r="RWJ3" s="7">
        <v>0</v>
      </c>
      <c r="RWK3" s="7">
        <v>0</v>
      </c>
      <c r="RWL3" s="7">
        <v>0</v>
      </c>
      <c r="RWM3" s="7">
        <v>0</v>
      </c>
      <c r="RWN3" s="7">
        <v>0</v>
      </c>
      <c r="RWO3" s="7">
        <v>0</v>
      </c>
      <c r="RWP3" s="7">
        <v>0</v>
      </c>
      <c r="RWQ3" s="7">
        <v>0</v>
      </c>
      <c r="RWR3" s="7">
        <v>0</v>
      </c>
      <c r="RWS3" s="7">
        <v>0</v>
      </c>
      <c r="RWT3" s="7">
        <v>0</v>
      </c>
      <c r="RWU3" s="7">
        <v>0</v>
      </c>
      <c r="RWV3" s="7">
        <v>0</v>
      </c>
      <c r="RWW3" s="7">
        <v>0</v>
      </c>
      <c r="RWX3" s="7">
        <v>0</v>
      </c>
      <c r="RWY3" s="7">
        <v>0</v>
      </c>
      <c r="RWZ3" s="7">
        <v>0</v>
      </c>
      <c r="RXA3" s="7">
        <v>0</v>
      </c>
      <c r="RXB3" s="7">
        <v>0</v>
      </c>
      <c r="RXC3" s="7">
        <v>0</v>
      </c>
      <c r="RXD3" s="7">
        <v>0</v>
      </c>
      <c r="RXE3" s="7">
        <v>0</v>
      </c>
      <c r="RXF3" s="7">
        <v>0</v>
      </c>
      <c r="RXG3" s="7">
        <v>0</v>
      </c>
      <c r="RXH3" s="7">
        <v>0</v>
      </c>
      <c r="RXI3" s="7">
        <v>0</v>
      </c>
      <c r="RXJ3" s="7">
        <v>0</v>
      </c>
      <c r="RXK3" s="7">
        <v>0</v>
      </c>
      <c r="RXL3" s="7">
        <v>0</v>
      </c>
      <c r="RXM3" s="7">
        <v>0</v>
      </c>
      <c r="RXN3" s="7">
        <v>0</v>
      </c>
      <c r="RXO3" s="7">
        <v>0</v>
      </c>
      <c r="RXP3" s="7">
        <v>0</v>
      </c>
      <c r="RXQ3" s="7">
        <v>0</v>
      </c>
      <c r="RXR3" s="7">
        <v>0</v>
      </c>
      <c r="RXS3" s="7">
        <v>0</v>
      </c>
      <c r="RXT3" s="7">
        <v>0</v>
      </c>
      <c r="RXU3" s="7">
        <v>0</v>
      </c>
      <c r="RXV3" s="7">
        <v>0</v>
      </c>
      <c r="RXW3" s="7">
        <v>0</v>
      </c>
      <c r="RXX3" s="7">
        <v>0</v>
      </c>
      <c r="RXY3" s="7">
        <v>0</v>
      </c>
      <c r="RXZ3" s="7">
        <v>0</v>
      </c>
      <c r="RYA3" s="7">
        <v>0</v>
      </c>
      <c r="RYB3" s="7">
        <v>0</v>
      </c>
      <c r="RYC3" s="7">
        <v>0</v>
      </c>
      <c r="RYD3" s="7">
        <v>0</v>
      </c>
      <c r="RYE3" s="7">
        <v>0</v>
      </c>
      <c r="RYF3" s="7">
        <v>0</v>
      </c>
      <c r="RYG3" s="7">
        <v>0</v>
      </c>
      <c r="RYH3" s="7">
        <v>0</v>
      </c>
      <c r="RYI3" s="7">
        <v>0</v>
      </c>
      <c r="RYJ3" s="7">
        <v>0</v>
      </c>
      <c r="RYK3" s="7">
        <v>0</v>
      </c>
      <c r="RYL3" s="7">
        <v>0</v>
      </c>
      <c r="RYM3" s="7">
        <v>0</v>
      </c>
      <c r="RYN3" s="7">
        <v>0</v>
      </c>
      <c r="RYO3" s="7">
        <v>0</v>
      </c>
      <c r="RYP3" s="7">
        <v>0</v>
      </c>
      <c r="RYQ3" s="7">
        <v>0</v>
      </c>
      <c r="RYR3" s="7">
        <v>0</v>
      </c>
      <c r="RYS3" s="7">
        <v>0</v>
      </c>
      <c r="RYT3" s="7">
        <v>0</v>
      </c>
      <c r="RYU3" s="7">
        <v>0</v>
      </c>
      <c r="RYV3" s="7">
        <v>0</v>
      </c>
      <c r="RYW3" s="7">
        <v>0</v>
      </c>
      <c r="RYX3" s="7">
        <v>0</v>
      </c>
      <c r="RYY3" s="7">
        <v>0</v>
      </c>
      <c r="RYZ3" s="7">
        <v>0</v>
      </c>
      <c r="RZA3" s="7">
        <v>0</v>
      </c>
      <c r="RZB3" s="7">
        <v>0</v>
      </c>
      <c r="RZC3" s="7">
        <v>0</v>
      </c>
      <c r="RZD3" s="7">
        <v>0</v>
      </c>
      <c r="RZE3" s="7">
        <v>0</v>
      </c>
      <c r="RZF3" s="7">
        <v>0</v>
      </c>
      <c r="RZG3" s="7">
        <v>0</v>
      </c>
      <c r="RZH3" s="7">
        <v>0</v>
      </c>
      <c r="RZI3" s="7">
        <v>0</v>
      </c>
      <c r="RZJ3" s="7">
        <v>0</v>
      </c>
      <c r="RZK3" s="7">
        <v>0</v>
      </c>
      <c r="RZL3" s="7">
        <v>0</v>
      </c>
      <c r="RZM3" s="7">
        <v>0</v>
      </c>
      <c r="RZN3" s="7">
        <v>0</v>
      </c>
      <c r="RZO3" s="7">
        <v>0</v>
      </c>
      <c r="RZP3" s="7">
        <v>0</v>
      </c>
      <c r="RZQ3" s="7">
        <v>0</v>
      </c>
      <c r="RZR3" s="7">
        <v>0</v>
      </c>
      <c r="RZS3" s="7">
        <v>0</v>
      </c>
      <c r="RZT3" s="7">
        <v>0</v>
      </c>
      <c r="RZU3" s="7">
        <v>0</v>
      </c>
      <c r="RZV3" s="7">
        <v>0</v>
      </c>
      <c r="RZW3" s="7">
        <v>0</v>
      </c>
      <c r="RZX3" s="7">
        <v>0</v>
      </c>
      <c r="RZY3" s="7">
        <v>0</v>
      </c>
      <c r="RZZ3" s="7">
        <v>0</v>
      </c>
      <c r="SAA3" s="7">
        <v>0</v>
      </c>
      <c r="SAB3" s="7">
        <v>0</v>
      </c>
      <c r="SAC3" s="7">
        <v>0</v>
      </c>
      <c r="SAD3" s="7">
        <v>0</v>
      </c>
      <c r="SAE3" s="7">
        <v>0</v>
      </c>
      <c r="SAF3" s="7">
        <v>0</v>
      </c>
      <c r="SAG3" s="7">
        <v>0</v>
      </c>
      <c r="SAH3" s="7">
        <v>0</v>
      </c>
      <c r="SAI3" s="7">
        <v>0</v>
      </c>
      <c r="SAJ3" s="7">
        <v>0</v>
      </c>
      <c r="SAK3" s="7">
        <v>0</v>
      </c>
      <c r="SAL3" s="7">
        <v>0</v>
      </c>
      <c r="SAM3" s="7">
        <v>0</v>
      </c>
      <c r="SAN3" s="7">
        <v>0</v>
      </c>
      <c r="SAO3" s="7">
        <v>0</v>
      </c>
      <c r="SAP3" s="7">
        <v>0</v>
      </c>
      <c r="SAQ3" s="7">
        <v>0</v>
      </c>
      <c r="SAR3" s="7">
        <v>0</v>
      </c>
      <c r="SAS3" s="7">
        <v>0</v>
      </c>
      <c r="SAT3" s="7">
        <v>0</v>
      </c>
      <c r="SAU3" s="7">
        <v>0</v>
      </c>
      <c r="SAV3" s="7">
        <v>0</v>
      </c>
      <c r="SAW3" s="7">
        <v>0</v>
      </c>
      <c r="SAX3" s="7">
        <v>0</v>
      </c>
      <c r="SAY3" s="7">
        <v>0</v>
      </c>
      <c r="SAZ3" s="7">
        <v>0</v>
      </c>
      <c r="SBA3" s="7">
        <v>0</v>
      </c>
      <c r="SBB3" s="7">
        <v>0</v>
      </c>
      <c r="SBC3" s="7">
        <v>0</v>
      </c>
      <c r="SBD3" s="7">
        <v>0</v>
      </c>
      <c r="SBE3" s="7">
        <v>0</v>
      </c>
      <c r="SBF3" s="7">
        <v>0</v>
      </c>
      <c r="SBG3" s="7">
        <v>0</v>
      </c>
      <c r="SBH3" s="7">
        <v>0</v>
      </c>
      <c r="SBI3" s="7">
        <v>0</v>
      </c>
      <c r="SBJ3" s="7">
        <v>0</v>
      </c>
      <c r="SBK3" s="7">
        <v>0</v>
      </c>
      <c r="SBL3" s="7">
        <v>0</v>
      </c>
      <c r="SBM3" s="7">
        <v>0</v>
      </c>
      <c r="SBN3" s="7">
        <v>0</v>
      </c>
      <c r="SBO3" s="7">
        <v>0</v>
      </c>
      <c r="SBP3" s="7">
        <v>0</v>
      </c>
      <c r="SBQ3" s="7">
        <v>0</v>
      </c>
      <c r="SBR3" s="7">
        <v>0</v>
      </c>
      <c r="SBS3" s="7">
        <v>0</v>
      </c>
      <c r="SBT3" s="7">
        <v>0</v>
      </c>
      <c r="SBU3" s="7">
        <v>0</v>
      </c>
      <c r="SBV3" s="7">
        <v>0</v>
      </c>
      <c r="SBW3" s="7">
        <v>0</v>
      </c>
      <c r="SBX3" s="7">
        <v>0</v>
      </c>
      <c r="SBY3" s="7">
        <v>0</v>
      </c>
      <c r="SBZ3" s="7">
        <v>0</v>
      </c>
      <c r="SCA3" s="7">
        <v>0</v>
      </c>
      <c r="SCB3" s="7">
        <v>0</v>
      </c>
      <c r="SCC3" s="7">
        <v>0</v>
      </c>
      <c r="SCD3" s="7">
        <v>0</v>
      </c>
      <c r="SCE3" s="7">
        <v>0</v>
      </c>
      <c r="SCF3" s="7">
        <v>0</v>
      </c>
      <c r="SCG3" s="7">
        <v>0</v>
      </c>
      <c r="SCH3" s="7">
        <v>0</v>
      </c>
      <c r="SCI3" s="7">
        <v>0</v>
      </c>
      <c r="SCJ3" s="7">
        <v>0</v>
      </c>
      <c r="SCK3" s="7">
        <v>0</v>
      </c>
      <c r="SCL3" s="7">
        <v>0</v>
      </c>
      <c r="SCM3" s="7">
        <v>0</v>
      </c>
      <c r="SCN3" s="7">
        <v>0</v>
      </c>
      <c r="SCO3" s="7">
        <v>0</v>
      </c>
      <c r="SCP3" s="7">
        <v>0</v>
      </c>
      <c r="SCQ3" s="7">
        <v>0</v>
      </c>
      <c r="SCR3" s="7">
        <v>0</v>
      </c>
      <c r="SCS3" s="7">
        <v>0</v>
      </c>
      <c r="SCT3" s="7">
        <v>0</v>
      </c>
      <c r="SCU3" s="7">
        <v>0</v>
      </c>
      <c r="SCV3" s="7">
        <v>0</v>
      </c>
      <c r="SCW3" s="7">
        <v>0</v>
      </c>
      <c r="SCX3" s="7">
        <v>0</v>
      </c>
      <c r="SCY3" s="7">
        <v>0</v>
      </c>
      <c r="SCZ3" s="7">
        <v>0</v>
      </c>
      <c r="SDA3" s="7">
        <v>0</v>
      </c>
      <c r="SDB3" s="7">
        <v>0</v>
      </c>
      <c r="SDC3" s="7">
        <v>0</v>
      </c>
      <c r="SDD3" s="7">
        <v>0</v>
      </c>
      <c r="SDE3" s="7">
        <v>0</v>
      </c>
      <c r="SDF3" s="7">
        <v>0</v>
      </c>
      <c r="SDG3" s="7">
        <v>0</v>
      </c>
      <c r="SDH3" s="7">
        <v>0</v>
      </c>
      <c r="SDI3" s="7">
        <v>0</v>
      </c>
      <c r="SDJ3" s="7">
        <v>0</v>
      </c>
      <c r="SDK3" s="7">
        <v>0</v>
      </c>
      <c r="SDL3" s="7">
        <v>0</v>
      </c>
      <c r="SDM3" s="7">
        <v>0</v>
      </c>
      <c r="SDN3" s="7">
        <v>0</v>
      </c>
      <c r="SDO3" s="7">
        <v>0</v>
      </c>
      <c r="SDP3" s="7">
        <v>0</v>
      </c>
      <c r="SDQ3" s="7">
        <v>0</v>
      </c>
      <c r="SDR3" s="7">
        <v>0</v>
      </c>
      <c r="SDS3" s="7">
        <v>0</v>
      </c>
      <c r="SDT3" s="7">
        <v>0</v>
      </c>
      <c r="SDU3" s="7">
        <v>0</v>
      </c>
      <c r="SDV3" s="7">
        <v>0</v>
      </c>
      <c r="SDW3" s="7">
        <v>0</v>
      </c>
      <c r="SDX3" s="7">
        <v>0</v>
      </c>
      <c r="SDY3" s="7">
        <v>0</v>
      </c>
      <c r="SDZ3" s="7">
        <v>0</v>
      </c>
      <c r="SEA3" s="7">
        <v>0</v>
      </c>
      <c r="SEB3" s="7">
        <v>0</v>
      </c>
      <c r="SEC3" s="7">
        <v>0</v>
      </c>
      <c r="SED3" s="7">
        <v>0</v>
      </c>
      <c r="SEE3" s="7">
        <v>0</v>
      </c>
      <c r="SEF3" s="7">
        <v>0</v>
      </c>
      <c r="SEG3" s="7">
        <v>0</v>
      </c>
      <c r="SEH3" s="7">
        <v>0</v>
      </c>
      <c r="SEI3" s="7">
        <v>0</v>
      </c>
      <c r="SEJ3" s="7">
        <v>0</v>
      </c>
      <c r="SEK3" s="7">
        <v>0</v>
      </c>
      <c r="SEL3" s="7">
        <v>0</v>
      </c>
      <c r="SEM3" s="7">
        <v>0</v>
      </c>
      <c r="SEN3" s="7">
        <v>0</v>
      </c>
      <c r="SEO3" s="7">
        <v>0</v>
      </c>
      <c r="SEP3" s="7">
        <v>0</v>
      </c>
      <c r="SEQ3" s="7">
        <v>0</v>
      </c>
      <c r="SER3" s="7">
        <v>0</v>
      </c>
      <c r="SES3" s="7">
        <v>0</v>
      </c>
      <c r="SET3" s="7">
        <v>0</v>
      </c>
      <c r="SEU3" s="7">
        <v>0</v>
      </c>
      <c r="SEV3" s="7">
        <v>0</v>
      </c>
      <c r="SEW3" s="7">
        <v>0</v>
      </c>
      <c r="SEX3" s="7">
        <v>0</v>
      </c>
      <c r="SEY3" s="7">
        <v>0</v>
      </c>
      <c r="SEZ3" s="7">
        <v>0</v>
      </c>
      <c r="SFA3" s="7">
        <v>0</v>
      </c>
      <c r="SFB3" s="7">
        <v>0</v>
      </c>
      <c r="SFC3" s="7">
        <v>0</v>
      </c>
      <c r="SFD3" s="7">
        <v>0</v>
      </c>
      <c r="SFE3" s="7">
        <v>0</v>
      </c>
      <c r="SFF3" s="7">
        <v>0</v>
      </c>
      <c r="SFG3" s="7">
        <v>0</v>
      </c>
      <c r="SFH3" s="7">
        <v>0</v>
      </c>
      <c r="SFI3" s="7">
        <v>0</v>
      </c>
      <c r="SFJ3" s="7">
        <v>0</v>
      </c>
      <c r="SFK3" s="7">
        <v>0</v>
      </c>
      <c r="SFL3" s="7">
        <v>0</v>
      </c>
      <c r="SFM3" s="7">
        <v>0</v>
      </c>
      <c r="SFN3" s="7">
        <v>0</v>
      </c>
      <c r="SFO3" s="7">
        <v>0</v>
      </c>
      <c r="SFP3" s="7">
        <v>0</v>
      </c>
      <c r="SFQ3" s="7">
        <v>0</v>
      </c>
      <c r="SFR3" s="7">
        <v>0</v>
      </c>
      <c r="SFS3" s="7">
        <v>0</v>
      </c>
      <c r="SFT3" s="7">
        <v>0</v>
      </c>
      <c r="SFU3" s="7">
        <v>0</v>
      </c>
      <c r="SFV3" s="7">
        <v>0</v>
      </c>
      <c r="SFW3" s="7">
        <v>0</v>
      </c>
      <c r="SFX3" s="7">
        <v>0</v>
      </c>
      <c r="SFY3" s="7">
        <v>0</v>
      </c>
      <c r="SFZ3" s="7">
        <v>0</v>
      </c>
      <c r="SGA3" s="7">
        <v>0</v>
      </c>
      <c r="SGB3" s="7">
        <v>0</v>
      </c>
      <c r="SGC3" s="7">
        <v>0</v>
      </c>
      <c r="SGD3" s="7">
        <v>0</v>
      </c>
      <c r="SGE3" s="7">
        <v>0</v>
      </c>
      <c r="SGF3" s="7">
        <v>0</v>
      </c>
      <c r="SGG3" s="7">
        <v>0</v>
      </c>
      <c r="SGH3" s="7">
        <v>0</v>
      </c>
      <c r="SGI3" s="7">
        <v>0</v>
      </c>
      <c r="SGJ3" s="7">
        <v>0</v>
      </c>
      <c r="SGK3" s="7">
        <v>0</v>
      </c>
      <c r="SGL3" s="7">
        <v>0</v>
      </c>
      <c r="SGM3" s="7">
        <v>0</v>
      </c>
      <c r="SGN3" s="7">
        <v>0</v>
      </c>
      <c r="SGO3" s="7">
        <v>0</v>
      </c>
      <c r="SGP3" s="7">
        <v>0</v>
      </c>
      <c r="SGQ3" s="7">
        <v>0</v>
      </c>
      <c r="SGR3" s="7">
        <v>0</v>
      </c>
      <c r="SGS3" s="7">
        <v>0</v>
      </c>
      <c r="SGT3" s="7">
        <v>0</v>
      </c>
      <c r="SGU3" s="7">
        <v>0</v>
      </c>
      <c r="SGV3" s="7">
        <v>0</v>
      </c>
      <c r="SGW3" s="7">
        <v>0</v>
      </c>
      <c r="SGX3" s="7">
        <v>0</v>
      </c>
      <c r="SGY3" s="7">
        <v>0</v>
      </c>
      <c r="SGZ3" s="7">
        <v>0</v>
      </c>
      <c r="SHA3" s="7">
        <v>0</v>
      </c>
      <c r="SHB3" s="7">
        <v>0</v>
      </c>
      <c r="SHC3" s="7">
        <v>0</v>
      </c>
      <c r="SHD3" s="7">
        <v>0</v>
      </c>
      <c r="SHE3" s="7">
        <v>0</v>
      </c>
      <c r="SHF3" s="7">
        <v>0</v>
      </c>
      <c r="SHG3" s="7">
        <v>0</v>
      </c>
      <c r="SHH3" s="7">
        <v>0</v>
      </c>
      <c r="SHI3" s="7">
        <v>0</v>
      </c>
      <c r="SHJ3" s="7">
        <v>0</v>
      </c>
      <c r="SHK3" s="7">
        <v>0</v>
      </c>
      <c r="SHL3" s="7">
        <v>0</v>
      </c>
      <c r="SHM3" s="7">
        <v>0</v>
      </c>
      <c r="SHN3" s="7">
        <v>0</v>
      </c>
      <c r="SHO3" s="7">
        <v>0</v>
      </c>
      <c r="SHP3" s="7">
        <v>0</v>
      </c>
      <c r="SHQ3" s="7">
        <v>0</v>
      </c>
      <c r="SHR3" s="7">
        <v>0</v>
      </c>
      <c r="SHS3" s="7">
        <v>0</v>
      </c>
      <c r="SHT3" s="7">
        <v>0</v>
      </c>
      <c r="SHU3" s="7">
        <v>0</v>
      </c>
      <c r="SHV3" s="7">
        <v>0</v>
      </c>
      <c r="SHW3" s="7">
        <v>0</v>
      </c>
      <c r="SHX3" s="7">
        <v>0</v>
      </c>
      <c r="SHY3" s="7">
        <v>0</v>
      </c>
      <c r="SHZ3" s="7">
        <v>0</v>
      </c>
      <c r="SIA3" s="7">
        <v>0</v>
      </c>
      <c r="SIB3" s="7">
        <v>0</v>
      </c>
      <c r="SIC3" s="7">
        <v>0</v>
      </c>
      <c r="SID3" s="7">
        <v>0</v>
      </c>
      <c r="SIE3" s="7">
        <v>0</v>
      </c>
      <c r="SIF3" s="7">
        <v>0</v>
      </c>
      <c r="SIG3" s="7">
        <v>0</v>
      </c>
      <c r="SIH3" s="7">
        <v>0</v>
      </c>
      <c r="SII3" s="7">
        <v>0</v>
      </c>
      <c r="SIJ3" s="7">
        <v>0</v>
      </c>
      <c r="SIK3" s="7">
        <v>0</v>
      </c>
      <c r="SIL3" s="7">
        <v>0</v>
      </c>
      <c r="SIM3" s="7">
        <v>0</v>
      </c>
      <c r="SIN3" s="7">
        <v>0</v>
      </c>
      <c r="SIO3" s="7">
        <v>0</v>
      </c>
      <c r="SIP3" s="7">
        <v>0</v>
      </c>
      <c r="SIQ3" s="7">
        <v>0</v>
      </c>
      <c r="SIR3" s="7">
        <v>0</v>
      </c>
      <c r="SIS3" s="7">
        <v>0</v>
      </c>
      <c r="SIT3" s="7">
        <v>0</v>
      </c>
      <c r="SIU3" s="7">
        <v>0</v>
      </c>
      <c r="SIV3" s="7">
        <v>0</v>
      </c>
      <c r="SIW3" s="7">
        <v>0</v>
      </c>
      <c r="SIX3" s="7">
        <v>0</v>
      </c>
      <c r="SIY3" s="7">
        <v>0</v>
      </c>
      <c r="SIZ3" s="7">
        <v>0</v>
      </c>
      <c r="SJA3" s="7">
        <v>0</v>
      </c>
      <c r="SJB3" s="7">
        <v>0</v>
      </c>
      <c r="SJC3" s="7">
        <v>0</v>
      </c>
      <c r="SJD3" s="7">
        <v>0</v>
      </c>
      <c r="SJE3" s="7">
        <v>0</v>
      </c>
      <c r="SJF3" s="7">
        <v>0</v>
      </c>
      <c r="SJG3" s="7">
        <v>0</v>
      </c>
      <c r="SJH3" s="7">
        <v>0</v>
      </c>
      <c r="SJI3" s="7">
        <v>0</v>
      </c>
      <c r="SJJ3" s="7">
        <v>0</v>
      </c>
      <c r="SJK3" s="7">
        <v>0</v>
      </c>
      <c r="SJL3" s="7">
        <v>0</v>
      </c>
      <c r="SJM3" s="7">
        <v>0</v>
      </c>
      <c r="SJN3" s="7">
        <v>0</v>
      </c>
      <c r="SJO3" s="7">
        <v>0</v>
      </c>
      <c r="SJP3" s="7">
        <v>0</v>
      </c>
      <c r="SJQ3" s="7">
        <v>0</v>
      </c>
      <c r="SJR3" s="7">
        <v>0</v>
      </c>
      <c r="SJS3" s="7">
        <v>0</v>
      </c>
      <c r="SJT3" s="7">
        <v>0</v>
      </c>
      <c r="SJU3" s="7">
        <v>0</v>
      </c>
      <c r="SJV3" s="7">
        <v>0</v>
      </c>
      <c r="SJW3" s="7">
        <v>0</v>
      </c>
      <c r="SJX3" s="7">
        <v>0</v>
      </c>
      <c r="SJY3" s="7">
        <v>0</v>
      </c>
      <c r="SJZ3" s="7">
        <v>0</v>
      </c>
      <c r="SKA3" s="7">
        <v>0</v>
      </c>
      <c r="SKB3" s="7">
        <v>0</v>
      </c>
      <c r="SKC3" s="7">
        <v>0</v>
      </c>
      <c r="SKD3" s="7">
        <v>0</v>
      </c>
      <c r="SKE3" s="7">
        <v>0</v>
      </c>
      <c r="SKF3" s="7">
        <v>0</v>
      </c>
      <c r="SKG3" s="7">
        <v>0</v>
      </c>
      <c r="SKH3" s="7">
        <v>0</v>
      </c>
      <c r="SKI3" s="7">
        <v>0</v>
      </c>
      <c r="SKJ3" s="7">
        <v>0</v>
      </c>
      <c r="SKK3" s="7">
        <v>0</v>
      </c>
      <c r="SKL3" s="7">
        <v>0</v>
      </c>
      <c r="SKM3" s="7">
        <v>0</v>
      </c>
      <c r="SKN3" s="7">
        <v>0</v>
      </c>
      <c r="SKO3" s="7">
        <v>0</v>
      </c>
      <c r="SKP3" s="7">
        <v>0</v>
      </c>
      <c r="SKQ3" s="7">
        <v>0</v>
      </c>
      <c r="SKR3" s="7">
        <v>0</v>
      </c>
      <c r="SKS3" s="7">
        <v>0</v>
      </c>
      <c r="SKT3" s="7">
        <v>0</v>
      </c>
      <c r="SKU3" s="7">
        <v>0</v>
      </c>
      <c r="SKV3" s="7">
        <v>0</v>
      </c>
      <c r="SKW3" s="7">
        <v>0</v>
      </c>
      <c r="SKX3" s="7">
        <v>0</v>
      </c>
      <c r="SKY3" s="7">
        <v>0</v>
      </c>
      <c r="SKZ3" s="7">
        <v>0</v>
      </c>
      <c r="SLA3" s="7">
        <v>0</v>
      </c>
      <c r="SLB3" s="7">
        <v>0</v>
      </c>
      <c r="SLC3" s="7">
        <v>0</v>
      </c>
      <c r="SLD3" s="7">
        <v>0</v>
      </c>
      <c r="SLE3" s="7">
        <v>0</v>
      </c>
      <c r="SLF3" s="7">
        <v>0</v>
      </c>
      <c r="SLG3" s="7">
        <v>0</v>
      </c>
      <c r="SLH3" s="7">
        <v>0</v>
      </c>
      <c r="SLI3" s="7">
        <v>0</v>
      </c>
      <c r="SLJ3" s="7">
        <v>0</v>
      </c>
      <c r="SLK3" s="7">
        <v>0</v>
      </c>
      <c r="SLL3" s="7">
        <v>0</v>
      </c>
      <c r="SLM3" s="7">
        <v>0</v>
      </c>
      <c r="SLN3" s="7">
        <v>0</v>
      </c>
      <c r="SLO3" s="7">
        <v>0</v>
      </c>
      <c r="SLP3" s="7">
        <v>0</v>
      </c>
      <c r="SLQ3" s="7">
        <v>0</v>
      </c>
      <c r="SLR3" s="7">
        <v>0</v>
      </c>
      <c r="SLS3" s="7">
        <v>0</v>
      </c>
      <c r="SLT3" s="7">
        <v>0</v>
      </c>
      <c r="SLU3" s="7">
        <v>0</v>
      </c>
      <c r="SLV3" s="7">
        <v>0</v>
      </c>
      <c r="SLW3" s="7">
        <v>0</v>
      </c>
      <c r="SLX3" s="7">
        <v>0</v>
      </c>
      <c r="SLY3" s="7">
        <v>0</v>
      </c>
      <c r="SLZ3" s="7">
        <v>0</v>
      </c>
      <c r="SMA3" s="7">
        <v>0</v>
      </c>
      <c r="SMB3" s="7">
        <v>0</v>
      </c>
      <c r="SMC3" s="7">
        <v>0</v>
      </c>
      <c r="SMD3" s="7">
        <v>0</v>
      </c>
      <c r="SME3" s="7">
        <v>0</v>
      </c>
      <c r="SMF3" s="7">
        <v>0</v>
      </c>
      <c r="SMG3" s="7">
        <v>0</v>
      </c>
      <c r="SMH3" s="7">
        <v>0</v>
      </c>
      <c r="SMI3" s="7">
        <v>0</v>
      </c>
      <c r="SMJ3" s="7">
        <v>0</v>
      </c>
      <c r="SMK3" s="7">
        <v>0</v>
      </c>
      <c r="SML3" s="7">
        <v>0</v>
      </c>
      <c r="SMM3" s="7">
        <v>0</v>
      </c>
      <c r="SMN3" s="7">
        <v>0</v>
      </c>
      <c r="SMO3" s="7">
        <v>0</v>
      </c>
      <c r="SMP3" s="7">
        <v>0</v>
      </c>
      <c r="SMQ3" s="7">
        <v>0</v>
      </c>
      <c r="SMR3" s="7">
        <v>0</v>
      </c>
      <c r="SMS3" s="7">
        <v>0</v>
      </c>
      <c r="SMT3" s="7">
        <v>0</v>
      </c>
      <c r="SMU3" s="7">
        <v>0</v>
      </c>
      <c r="SMV3" s="7">
        <v>0</v>
      </c>
      <c r="SMW3" s="7">
        <v>0</v>
      </c>
      <c r="SMX3" s="7">
        <v>0</v>
      </c>
      <c r="SMY3" s="7">
        <v>0</v>
      </c>
      <c r="SMZ3" s="7">
        <v>0</v>
      </c>
      <c r="SNA3" s="7">
        <v>0</v>
      </c>
      <c r="SNB3" s="7">
        <v>0</v>
      </c>
      <c r="SNC3" s="7">
        <v>0</v>
      </c>
      <c r="SND3" s="7">
        <v>0</v>
      </c>
      <c r="SNE3" s="7">
        <v>0</v>
      </c>
      <c r="SNF3" s="7">
        <v>0</v>
      </c>
      <c r="SNG3" s="7">
        <v>0</v>
      </c>
      <c r="SNH3" s="7">
        <v>0</v>
      </c>
      <c r="SNI3" s="7">
        <v>0</v>
      </c>
      <c r="SNJ3" s="7">
        <v>0</v>
      </c>
      <c r="SNK3" s="7">
        <v>0</v>
      </c>
      <c r="SNL3" s="7">
        <v>0</v>
      </c>
      <c r="SNM3" s="7">
        <v>0</v>
      </c>
      <c r="SNN3" s="7">
        <v>0</v>
      </c>
      <c r="SNO3" s="7">
        <v>0</v>
      </c>
      <c r="SNP3" s="7">
        <v>0</v>
      </c>
      <c r="SNQ3" s="7">
        <v>0</v>
      </c>
      <c r="SNR3" s="7">
        <v>0</v>
      </c>
      <c r="SNS3" s="7">
        <v>0</v>
      </c>
      <c r="SNT3" s="7">
        <v>0</v>
      </c>
      <c r="SNU3" s="7">
        <v>0</v>
      </c>
      <c r="SNV3" s="7">
        <v>0</v>
      </c>
      <c r="SNW3" s="7">
        <v>0</v>
      </c>
      <c r="SNX3" s="7">
        <v>0</v>
      </c>
      <c r="SNY3" s="7">
        <v>0</v>
      </c>
      <c r="SNZ3" s="7">
        <v>0</v>
      </c>
      <c r="SOA3" s="7">
        <v>0</v>
      </c>
      <c r="SOB3" s="7">
        <v>0</v>
      </c>
      <c r="SOC3" s="7">
        <v>0</v>
      </c>
      <c r="SOD3" s="7">
        <v>0</v>
      </c>
      <c r="SOE3" s="7">
        <v>0</v>
      </c>
      <c r="SOF3" s="7">
        <v>0</v>
      </c>
      <c r="SOG3" s="7">
        <v>0</v>
      </c>
      <c r="SOH3" s="7">
        <v>0</v>
      </c>
      <c r="SOI3" s="7">
        <v>0</v>
      </c>
      <c r="SOJ3" s="7">
        <v>0</v>
      </c>
      <c r="SOK3" s="7">
        <v>0</v>
      </c>
      <c r="SOL3" s="7">
        <v>0</v>
      </c>
      <c r="SOM3" s="7">
        <v>0</v>
      </c>
      <c r="SON3" s="7">
        <v>0</v>
      </c>
      <c r="SOO3" s="7">
        <v>0</v>
      </c>
      <c r="SOP3" s="7">
        <v>0</v>
      </c>
      <c r="SOQ3" s="7">
        <v>0</v>
      </c>
      <c r="SOR3" s="7">
        <v>0</v>
      </c>
      <c r="SOS3" s="7">
        <v>0</v>
      </c>
      <c r="SOT3" s="7">
        <v>0</v>
      </c>
      <c r="SOU3" s="7">
        <v>0</v>
      </c>
      <c r="SOV3" s="7">
        <v>0</v>
      </c>
      <c r="SOW3" s="7">
        <v>0</v>
      </c>
      <c r="SOX3" s="7">
        <v>0</v>
      </c>
      <c r="SOY3" s="7">
        <v>0</v>
      </c>
      <c r="SOZ3" s="7">
        <v>0</v>
      </c>
      <c r="SPA3" s="7">
        <v>0</v>
      </c>
      <c r="SPB3" s="7">
        <v>0</v>
      </c>
      <c r="SPC3" s="7">
        <v>0</v>
      </c>
      <c r="SPD3" s="7">
        <v>0</v>
      </c>
      <c r="SPE3" s="7">
        <v>0</v>
      </c>
      <c r="SPF3" s="7">
        <v>0</v>
      </c>
      <c r="SPG3" s="7">
        <v>0</v>
      </c>
      <c r="SPH3" s="7">
        <v>0</v>
      </c>
      <c r="SPI3" s="7">
        <v>0</v>
      </c>
      <c r="SPJ3" s="7">
        <v>0</v>
      </c>
      <c r="SPK3" s="7">
        <v>0</v>
      </c>
      <c r="SPL3" s="7">
        <v>0</v>
      </c>
      <c r="SPM3" s="7">
        <v>0</v>
      </c>
      <c r="SPN3" s="7">
        <v>0</v>
      </c>
      <c r="SPO3" s="7">
        <v>0</v>
      </c>
      <c r="SPP3" s="7">
        <v>0</v>
      </c>
      <c r="SPQ3" s="7">
        <v>0</v>
      </c>
      <c r="SPR3" s="7">
        <v>0</v>
      </c>
      <c r="SPS3" s="7">
        <v>0</v>
      </c>
      <c r="SPT3" s="7">
        <v>0</v>
      </c>
      <c r="SPU3" s="7">
        <v>0</v>
      </c>
      <c r="SPV3" s="7">
        <v>0</v>
      </c>
      <c r="SPW3" s="7">
        <v>0</v>
      </c>
      <c r="SPX3" s="7">
        <v>0</v>
      </c>
      <c r="SPY3" s="7">
        <v>0</v>
      </c>
      <c r="SPZ3" s="7">
        <v>0</v>
      </c>
      <c r="SQA3" s="7">
        <v>0</v>
      </c>
      <c r="SQB3" s="7">
        <v>0</v>
      </c>
      <c r="SQC3" s="7">
        <v>0</v>
      </c>
      <c r="SQD3" s="7">
        <v>0</v>
      </c>
      <c r="SQE3" s="7">
        <v>0</v>
      </c>
      <c r="SQF3" s="7">
        <v>0</v>
      </c>
      <c r="SQG3" s="7">
        <v>0</v>
      </c>
      <c r="SQH3" s="7">
        <v>0</v>
      </c>
      <c r="SQI3" s="7">
        <v>0</v>
      </c>
      <c r="SQJ3" s="7">
        <v>0</v>
      </c>
      <c r="SQK3" s="7">
        <v>0</v>
      </c>
      <c r="SQL3" s="7">
        <v>0</v>
      </c>
      <c r="SQM3" s="7">
        <v>0</v>
      </c>
      <c r="SQN3" s="7">
        <v>0</v>
      </c>
      <c r="SQO3" s="7">
        <v>0</v>
      </c>
      <c r="SQP3" s="7">
        <v>0</v>
      </c>
      <c r="SQQ3" s="7">
        <v>0</v>
      </c>
      <c r="SQR3" s="7">
        <v>0</v>
      </c>
      <c r="SQS3" s="7">
        <v>0</v>
      </c>
      <c r="SQT3" s="7">
        <v>0</v>
      </c>
      <c r="SQU3" s="7">
        <v>0</v>
      </c>
      <c r="SQV3" s="7">
        <v>0</v>
      </c>
      <c r="SQW3" s="7">
        <v>0</v>
      </c>
      <c r="SQX3" s="7">
        <v>0</v>
      </c>
      <c r="SQY3" s="7">
        <v>0</v>
      </c>
      <c r="SQZ3" s="7">
        <v>0</v>
      </c>
      <c r="SRA3" s="7">
        <v>0</v>
      </c>
      <c r="SRB3" s="7">
        <v>0</v>
      </c>
      <c r="SRC3" s="7">
        <v>0</v>
      </c>
      <c r="SRD3" s="7">
        <v>0</v>
      </c>
      <c r="SRE3" s="7">
        <v>0</v>
      </c>
      <c r="SRF3" s="7">
        <v>0</v>
      </c>
      <c r="SRG3" s="7">
        <v>0</v>
      </c>
      <c r="SRH3" s="7">
        <v>0</v>
      </c>
      <c r="SRI3" s="7">
        <v>0</v>
      </c>
      <c r="SRJ3" s="7">
        <v>0</v>
      </c>
      <c r="SRK3" s="7">
        <v>0</v>
      </c>
      <c r="SRL3" s="7">
        <v>0</v>
      </c>
      <c r="SRM3" s="7">
        <v>0</v>
      </c>
      <c r="SRN3" s="7">
        <v>0</v>
      </c>
      <c r="SRO3" s="7">
        <v>0</v>
      </c>
      <c r="SRP3" s="7">
        <v>0</v>
      </c>
      <c r="SRQ3" s="7">
        <v>0</v>
      </c>
      <c r="SRR3" s="7">
        <v>0</v>
      </c>
      <c r="SRS3" s="7">
        <v>0</v>
      </c>
      <c r="SRT3" s="7">
        <v>0</v>
      </c>
      <c r="SRU3" s="7">
        <v>0</v>
      </c>
      <c r="SRV3" s="7">
        <v>0</v>
      </c>
      <c r="SRW3" s="7">
        <v>0</v>
      </c>
      <c r="SRX3" s="7">
        <v>0</v>
      </c>
      <c r="SRY3" s="7">
        <v>0</v>
      </c>
      <c r="SRZ3" s="7">
        <v>0</v>
      </c>
      <c r="SSA3" s="7">
        <v>0</v>
      </c>
      <c r="SSB3" s="7">
        <v>0</v>
      </c>
      <c r="SSC3" s="7">
        <v>0</v>
      </c>
      <c r="SSD3" s="7">
        <v>0</v>
      </c>
      <c r="SSE3" s="7">
        <v>0</v>
      </c>
      <c r="SSF3" s="7">
        <v>0</v>
      </c>
      <c r="SSG3" s="7">
        <v>0</v>
      </c>
      <c r="SSH3" s="7">
        <v>0</v>
      </c>
      <c r="SSI3" s="7">
        <v>0</v>
      </c>
      <c r="SSJ3" s="7">
        <v>0</v>
      </c>
      <c r="SSK3" s="7">
        <v>0</v>
      </c>
      <c r="SSL3" s="7">
        <v>0</v>
      </c>
      <c r="SSM3" s="7">
        <v>0</v>
      </c>
      <c r="SSN3" s="7">
        <v>0</v>
      </c>
      <c r="SSO3" s="7">
        <v>0</v>
      </c>
      <c r="SSP3" s="7">
        <v>0</v>
      </c>
      <c r="SSQ3" s="7">
        <v>0</v>
      </c>
      <c r="SSR3" s="7">
        <v>0</v>
      </c>
      <c r="SSS3" s="7">
        <v>0</v>
      </c>
      <c r="SST3" s="7">
        <v>0</v>
      </c>
      <c r="SSU3" s="7">
        <v>0</v>
      </c>
      <c r="SSV3" s="7">
        <v>0</v>
      </c>
      <c r="SSW3" s="7">
        <v>0</v>
      </c>
      <c r="SSX3" s="7">
        <v>0</v>
      </c>
      <c r="SSY3" s="7">
        <v>0</v>
      </c>
      <c r="SSZ3" s="7">
        <v>0</v>
      </c>
      <c r="STA3" s="7">
        <v>0</v>
      </c>
      <c r="STB3" s="7">
        <v>0</v>
      </c>
      <c r="STC3" s="7">
        <v>0</v>
      </c>
      <c r="STD3" s="7">
        <v>0</v>
      </c>
      <c r="STE3" s="7">
        <v>0</v>
      </c>
      <c r="STF3" s="7">
        <v>0</v>
      </c>
      <c r="STG3" s="7">
        <v>0</v>
      </c>
      <c r="STH3" s="7">
        <v>0</v>
      </c>
      <c r="STI3" s="7">
        <v>0</v>
      </c>
      <c r="STJ3" s="7">
        <v>0</v>
      </c>
      <c r="STK3" s="7">
        <v>0</v>
      </c>
      <c r="STL3" s="7">
        <v>0</v>
      </c>
      <c r="STM3" s="7">
        <v>0</v>
      </c>
      <c r="STN3" s="7">
        <v>0</v>
      </c>
      <c r="STO3" s="7">
        <v>0</v>
      </c>
      <c r="STP3" s="7">
        <v>0</v>
      </c>
      <c r="STQ3" s="7">
        <v>0</v>
      </c>
      <c r="STR3" s="7">
        <v>0</v>
      </c>
      <c r="STS3" s="7">
        <v>0</v>
      </c>
      <c r="STT3" s="7">
        <v>0</v>
      </c>
      <c r="STU3" s="7">
        <v>0</v>
      </c>
      <c r="STV3" s="7">
        <v>0</v>
      </c>
      <c r="STW3" s="7">
        <v>0</v>
      </c>
      <c r="STX3" s="7">
        <v>0</v>
      </c>
      <c r="STY3" s="7">
        <v>0</v>
      </c>
      <c r="STZ3" s="7">
        <v>0</v>
      </c>
      <c r="SUA3" s="7">
        <v>0</v>
      </c>
      <c r="SUB3" s="7">
        <v>0</v>
      </c>
      <c r="SUC3" s="7">
        <v>0</v>
      </c>
      <c r="SUD3" s="7">
        <v>0</v>
      </c>
      <c r="SUE3" s="7">
        <v>0</v>
      </c>
      <c r="SUF3" s="7">
        <v>0</v>
      </c>
      <c r="SUG3" s="7">
        <v>0</v>
      </c>
      <c r="SUH3" s="7">
        <v>0</v>
      </c>
      <c r="SUI3" s="7">
        <v>0</v>
      </c>
      <c r="SUJ3" s="7">
        <v>0</v>
      </c>
      <c r="SUK3" s="7">
        <v>0</v>
      </c>
      <c r="SUL3" s="7">
        <v>0</v>
      </c>
      <c r="SUM3" s="7">
        <v>0</v>
      </c>
      <c r="SUN3" s="7">
        <v>0</v>
      </c>
      <c r="SUO3" s="7">
        <v>0</v>
      </c>
      <c r="SUP3" s="7">
        <v>0</v>
      </c>
      <c r="SUQ3" s="7">
        <v>0</v>
      </c>
      <c r="SUR3" s="7">
        <v>0</v>
      </c>
      <c r="SUS3" s="7">
        <v>0</v>
      </c>
      <c r="SUT3" s="7">
        <v>0</v>
      </c>
      <c r="SUU3" s="7">
        <v>0</v>
      </c>
      <c r="SUV3" s="7">
        <v>0</v>
      </c>
      <c r="SUW3" s="7">
        <v>0</v>
      </c>
      <c r="SUX3" s="7">
        <v>0</v>
      </c>
      <c r="SUY3" s="7">
        <v>0</v>
      </c>
      <c r="SUZ3" s="7">
        <v>0</v>
      </c>
      <c r="SVA3" s="7">
        <v>0</v>
      </c>
      <c r="SVB3" s="7">
        <v>0</v>
      </c>
      <c r="SVC3" s="7">
        <v>0</v>
      </c>
      <c r="SVD3" s="7">
        <v>0</v>
      </c>
      <c r="SVE3" s="7">
        <v>0</v>
      </c>
      <c r="SVF3" s="7">
        <v>0</v>
      </c>
      <c r="SVG3" s="7">
        <v>0</v>
      </c>
      <c r="SVH3" s="7">
        <v>0</v>
      </c>
      <c r="SVI3" s="7">
        <v>0</v>
      </c>
      <c r="SVJ3" s="7">
        <v>0</v>
      </c>
      <c r="SVK3" s="7">
        <v>0</v>
      </c>
      <c r="SVL3" s="7">
        <v>0</v>
      </c>
      <c r="SVM3" s="7">
        <v>0</v>
      </c>
      <c r="SVN3" s="7">
        <v>0</v>
      </c>
      <c r="SVO3" s="7">
        <v>0</v>
      </c>
      <c r="SVP3" s="7">
        <v>0</v>
      </c>
      <c r="SVQ3" s="7">
        <v>0</v>
      </c>
      <c r="SVR3" s="7">
        <v>0</v>
      </c>
      <c r="SVS3" s="7">
        <v>0</v>
      </c>
      <c r="SVT3" s="7">
        <v>0</v>
      </c>
      <c r="SVU3" s="7">
        <v>0</v>
      </c>
      <c r="SVV3" s="7">
        <v>0</v>
      </c>
      <c r="SVW3" s="7">
        <v>0</v>
      </c>
      <c r="SVX3" s="7">
        <v>0</v>
      </c>
      <c r="SVY3" s="7">
        <v>0</v>
      </c>
      <c r="SVZ3" s="7">
        <v>0</v>
      </c>
      <c r="SWA3" s="7">
        <v>0</v>
      </c>
      <c r="SWB3" s="7">
        <v>0</v>
      </c>
      <c r="SWC3" s="7">
        <v>0</v>
      </c>
      <c r="SWD3" s="7">
        <v>0</v>
      </c>
      <c r="SWE3" s="7">
        <v>0</v>
      </c>
      <c r="SWF3" s="7">
        <v>0</v>
      </c>
      <c r="SWG3" s="7">
        <v>0</v>
      </c>
      <c r="SWH3" s="7">
        <v>0</v>
      </c>
      <c r="SWI3" s="7">
        <v>0</v>
      </c>
      <c r="SWJ3" s="7">
        <v>0</v>
      </c>
      <c r="SWK3" s="7">
        <v>0</v>
      </c>
      <c r="SWL3" s="7">
        <v>0</v>
      </c>
      <c r="SWM3" s="7">
        <v>0</v>
      </c>
      <c r="SWN3" s="7">
        <v>0</v>
      </c>
      <c r="SWO3" s="7">
        <v>0</v>
      </c>
      <c r="SWP3" s="7">
        <v>0</v>
      </c>
      <c r="SWQ3" s="7">
        <v>0</v>
      </c>
      <c r="SWR3" s="7">
        <v>0</v>
      </c>
      <c r="SWS3" s="7">
        <v>0</v>
      </c>
      <c r="SWT3" s="7">
        <v>0</v>
      </c>
      <c r="SWU3" s="7">
        <v>0</v>
      </c>
      <c r="SWV3" s="7">
        <v>0</v>
      </c>
      <c r="SWW3" s="7">
        <v>0</v>
      </c>
      <c r="SWX3" s="7">
        <v>0</v>
      </c>
      <c r="SWY3" s="7">
        <v>0</v>
      </c>
      <c r="SWZ3" s="7">
        <v>0</v>
      </c>
      <c r="SXA3" s="7">
        <v>0</v>
      </c>
      <c r="SXB3" s="7">
        <v>0</v>
      </c>
      <c r="SXC3" s="7">
        <v>0</v>
      </c>
      <c r="SXD3" s="7">
        <v>0</v>
      </c>
      <c r="SXE3" s="7">
        <v>0</v>
      </c>
      <c r="SXF3" s="7">
        <v>0</v>
      </c>
      <c r="SXG3" s="7">
        <v>0</v>
      </c>
      <c r="SXH3" s="7">
        <v>0</v>
      </c>
      <c r="SXI3" s="7">
        <v>0</v>
      </c>
      <c r="SXJ3" s="7">
        <v>0</v>
      </c>
      <c r="SXK3" s="7">
        <v>0</v>
      </c>
      <c r="SXL3" s="7">
        <v>0</v>
      </c>
      <c r="SXM3" s="7">
        <v>0</v>
      </c>
      <c r="SXN3" s="7">
        <v>0</v>
      </c>
      <c r="SXO3" s="7">
        <v>0</v>
      </c>
      <c r="SXP3" s="7">
        <v>0</v>
      </c>
      <c r="SXQ3" s="7">
        <v>0</v>
      </c>
      <c r="SXR3" s="7">
        <v>0</v>
      </c>
      <c r="SXS3" s="7">
        <v>0</v>
      </c>
      <c r="SXT3" s="7">
        <v>0</v>
      </c>
      <c r="SXU3" s="7">
        <v>0</v>
      </c>
      <c r="SXV3" s="7">
        <v>0</v>
      </c>
      <c r="SXW3" s="7">
        <v>0</v>
      </c>
      <c r="SXX3" s="7">
        <v>0</v>
      </c>
      <c r="SXY3" s="7">
        <v>0</v>
      </c>
      <c r="SXZ3" s="7">
        <v>0</v>
      </c>
      <c r="SYA3" s="7">
        <v>0</v>
      </c>
      <c r="SYB3" s="7">
        <v>0</v>
      </c>
      <c r="SYC3" s="7">
        <v>0</v>
      </c>
      <c r="SYD3" s="7">
        <v>0</v>
      </c>
      <c r="SYE3" s="7">
        <v>0</v>
      </c>
      <c r="SYF3" s="7">
        <v>0</v>
      </c>
      <c r="SYG3" s="7">
        <v>0</v>
      </c>
      <c r="SYH3" s="7">
        <v>0</v>
      </c>
      <c r="SYI3" s="7">
        <v>0</v>
      </c>
      <c r="SYJ3" s="7">
        <v>0</v>
      </c>
      <c r="SYK3" s="7">
        <v>0</v>
      </c>
      <c r="SYL3" s="7">
        <v>0</v>
      </c>
      <c r="SYM3" s="7">
        <v>0</v>
      </c>
      <c r="SYN3" s="7">
        <v>0</v>
      </c>
      <c r="SYO3" s="7">
        <v>0</v>
      </c>
      <c r="SYP3" s="7">
        <v>0</v>
      </c>
      <c r="SYQ3" s="7">
        <v>0</v>
      </c>
      <c r="SYR3" s="7">
        <v>0</v>
      </c>
      <c r="SYS3" s="7">
        <v>0</v>
      </c>
      <c r="SYT3" s="7">
        <v>0</v>
      </c>
      <c r="SYU3" s="7">
        <v>0</v>
      </c>
      <c r="SYV3" s="7">
        <v>0</v>
      </c>
      <c r="SYW3" s="7">
        <v>0</v>
      </c>
      <c r="SYX3" s="7">
        <v>0</v>
      </c>
      <c r="SYY3" s="7">
        <v>0</v>
      </c>
      <c r="SYZ3" s="7">
        <v>0</v>
      </c>
      <c r="SZA3" s="7">
        <v>0</v>
      </c>
      <c r="SZB3" s="7">
        <v>0</v>
      </c>
      <c r="SZC3" s="7">
        <v>0</v>
      </c>
      <c r="SZD3" s="7">
        <v>0</v>
      </c>
      <c r="SZE3" s="7">
        <v>0</v>
      </c>
      <c r="SZF3" s="7">
        <v>0</v>
      </c>
      <c r="SZG3" s="7">
        <v>0</v>
      </c>
      <c r="SZH3" s="7">
        <v>0</v>
      </c>
      <c r="SZI3" s="7">
        <v>0</v>
      </c>
      <c r="SZJ3" s="7">
        <v>0</v>
      </c>
      <c r="SZK3" s="7">
        <v>0</v>
      </c>
      <c r="SZL3" s="7">
        <v>0</v>
      </c>
      <c r="SZM3" s="7">
        <v>0</v>
      </c>
      <c r="SZN3" s="7">
        <v>0</v>
      </c>
      <c r="SZO3" s="7">
        <v>0</v>
      </c>
      <c r="SZP3" s="7">
        <v>0</v>
      </c>
      <c r="SZQ3" s="7">
        <v>0</v>
      </c>
      <c r="SZR3" s="7">
        <v>0</v>
      </c>
      <c r="SZS3" s="7">
        <v>0</v>
      </c>
      <c r="SZT3" s="7">
        <v>0</v>
      </c>
      <c r="SZU3" s="7">
        <v>0</v>
      </c>
      <c r="SZV3" s="7">
        <v>0</v>
      </c>
      <c r="SZW3" s="7">
        <v>0</v>
      </c>
      <c r="SZX3" s="7">
        <v>0</v>
      </c>
      <c r="SZY3" s="7">
        <v>0</v>
      </c>
      <c r="SZZ3" s="7">
        <v>0</v>
      </c>
      <c r="TAA3" s="7">
        <v>0</v>
      </c>
      <c r="TAB3" s="7">
        <v>0</v>
      </c>
      <c r="TAC3" s="7">
        <v>0</v>
      </c>
      <c r="TAD3" s="7">
        <v>0</v>
      </c>
      <c r="TAE3" s="7">
        <v>0</v>
      </c>
      <c r="TAF3" s="7">
        <v>0</v>
      </c>
      <c r="TAG3" s="7">
        <v>0</v>
      </c>
      <c r="TAH3" s="7">
        <v>0</v>
      </c>
      <c r="TAI3" s="7">
        <v>0</v>
      </c>
      <c r="TAJ3" s="7">
        <v>0</v>
      </c>
      <c r="TAK3" s="7">
        <v>0</v>
      </c>
      <c r="TAL3" s="7">
        <v>0</v>
      </c>
      <c r="TAM3" s="7">
        <v>0</v>
      </c>
      <c r="TAN3" s="7">
        <v>0</v>
      </c>
      <c r="TAO3" s="7">
        <v>0</v>
      </c>
      <c r="TAP3" s="7">
        <v>0</v>
      </c>
      <c r="TAQ3" s="7">
        <v>0</v>
      </c>
      <c r="TAR3" s="7">
        <v>0</v>
      </c>
      <c r="TAS3" s="7">
        <v>0</v>
      </c>
      <c r="TAT3" s="7">
        <v>0</v>
      </c>
      <c r="TAU3" s="7">
        <v>0</v>
      </c>
      <c r="TAV3" s="7">
        <v>0</v>
      </c>
      <c r="TAW3" s="7">
        <v>0</v>
      </c>
      <c r="TAX3" s="7">
        <v>0</v>
      </c>
      <c r="TAY3" s="7">
        <v>0</v>
      </c>
      <c r="TAZ3" s="7">
        <v>0</v>
      </c>
      <c r="TBA3" s="7">
        <v>0</v>
      </c>
      <c r="TBB3" s="7">
        <v>0</v>
      </c>
      <c r="TBC3" s="7">
        <v>0</v>
      </c>
      <c r="TBD3" s="7">
        <v>0</v>
      </c>
      <c r="TBE3" s="7">
        <v>0</v>
      </c>
      <c r="TBF3" s="7">
        <v>0</v>
      </c>
      <c r="TBG3" s="7">
        <v>0</v>
      </c>
      <c r="TBH3" s="7">
        <v>0</v>
      </c>
      <c r="TBI3" s="7">
        <v>0</v>
      </c>
      <c r="TBJ3" s="7">
        <v>0</v>
      </c>
      <c r="TBK3" s="7">
        <v>0</v>
      </c>
      <c r="TBL3" s="7">
        <v>0</v>
      </c>
      <c r="TBM3" s="7">
        <v>0</v>
      </c>
      <c r="TBN3" s="7">
        <v>0</v>
      </c>
      <c r="TBO3" s="7">
        <v>0</v>
      </c>
      <c r="TBP3" s="7">
        <v>0</v>
      </c>
      <c r="TBQ3" s="7">
        <v>0</v>
      </c>
      <c r="TBR3" s="7">
        <v>0</v>
      </c>
      <c r="TBS3" s="7">
        <v>0</v>
      </c>
      <c r="TBT3" s="7">
        <v>0</v>
      </c>
      <c r="TBU3" s="7">
        <v>0</v>
      </c>
      <c r="TBV3" s="7">
        <v>0</v>
      </c>
      <c r="TBW3" s="7">
        <v>0</v>
      </c>
      <c r="TBX3" s="7">
        <v>0</v>
      </c>
      <c r="TBY3" s="7">
        <v>0</v>
      </c>
      <c r="TBZ3" s="7">
        <v>0</v>
      </c>
      <c r="TCA3" s="7">
        <v>0</v>
      </c>
      <c r="TCB3" s="7">
        <v>0</v>
      </c>
      <c r="TCC3" s="7">
        <v>0</v>
      </c>
      <c r="TCD3" s="7">
        <v>0</v>
      </c>
      <c r="TCE3" s="7">
        <v>0</v>
      </c>
      <c r="TCF3" s="7">
        <v>0</v>
      </c>
      <c r="TCG3" s="7">
        <v>0</v>
      </c>
      <c r="TCH3" s="7">
        <v>0</v>
      </c>
      <c r="TCI3" s="7">
        <v>0</v>
      </c>
      <c r="TCJ3" s="7">
        <v>0</v>
      </c>
      <c r="TCK3" s="7">
        <v>0</v>
      </c>
      <c r="TCL3" s="7">
        <v>0</v>
      </c>
      <c r="TCM3" s="7">
        <v>0</v>
      </c>
      <c r="TCN3" s="7">
        <v>0</v>
      </c>
      <c r="TCO3" s="7">
        <v>0</v>
      </c>
      <c r="TCP3" s="7">
        <v>0</v>
      </c>
      <c r="TCQ3" s="7">
        <v>0</v>
      </c>
      <c r="TCR3" s="7">
        <v>0</v>
      </c>
      <c r="TCS3" s="7">
        <v>0</v>
      </c>
      <c r="TCT3" s="7">
        <v>0</v>
      </c>
      <c r="TCU3" s="7">
        <v>0</v>
      </c>
      <c r="TCV3" s="7">
        <v>0</v>
      </c>
      <c r="TCW3" s="7">
        <v>0</v>
      </c>
      <c r="TCX3" s="7">
        <v>0</v>
      </c>
      <c r="TCY3" s="7">
        <v>0</v>
      </c>
      <c r="TCZ3" s="7">
        <v>0</v>
      </c>
      <c r="TDA3" s="7">
        <v>0</v>
      </c>
      <c r="TDB3" s="7">
        <v>0</v>
      </c>
      <c r="TDC3" s="7">
        <v>0</v>
      </c>
      <c r="TDD3" s="7">
        <v>0</v>
      </c>
      <c r="TDE3" s="7">
        <v>0</v>
      </c>
      <c r="TDF3" s="7">
        <v>0</v>
      </c>
      <c r="TDG3" s="7">
        <v>0</v>
      </c>
      <c r="TDH3" s="7">
        <v>0</v>
      </c>
      <c r="TDI3" s="7">
        <v>0</v>
      </c>
      <c r="TDJ3" s="7">
        <v>0</v>
      </c>
      <c r="TDK3" s="7">
        <v>0</v>
      </c>
      <c r="TDL3" s="7">
        <v>0</v>
      </c>
      <c r="TDM3" s="7">
        <v>0</v>
      </c>
      <c r="TDN3" s="7">
        <v>0</v>
      </c>
      <c r="TDO3" s="7">
        <v>0</v>
      </c>
      <c r="TDP3" s="7">
        <v>0</v>
      </c>
      <c r="TDQ3" s="7">
        <v>0</v>
      </c>
      <c r="TDR3" s="7">
        <v>0</v>
      </c>
      <c r="TDS3" s="7">
        <v>0</v>
      </c>
      <c r="TDT3" s="7">
        <v>0</v>
      </c>
      <c r="TDU3" s="7">
        <v>0</v>
      </c>
      <c r="TDV3" s="7">
        <v>0</v>
      </c>
      <c r="TDW3" s="7">
        <v>0</v>
      </c>
      <c r="TDX3" s="7">
        <v>0</v>
      </c>
      <c r="TDY3" s="7">
        <v>0</v>
      </c>
      <c r="TDZ3" s="7">
        <v>0</v>
      </c>
      <c r="TEA3" s="7">
        <v>0</v>
      </c>
      <c r="TEB3" s="7">
        <v>0</v>
      </c>
      <c r="TEC3" s="7">
        <v>0</v>
      </c>
      <c r="TED3" s="7">
        <v>0</v>
      </c>
      <c r="TEE3" s="7">
        <v>0</v>
      </c>
      <c r="TEF3" s="7">
        <v>0</v>
      </c>
      <c r="TEG3" s="7">
        <v>0</v>
      </c>
      <c r="TEH3" s="7">
        <v>0</v>
      </c>
      <c r="TEI3" s="7">
        <v>0</v>
      </c>
      <c r="TEJ3" s="7">
        <v>0</v>
      </c>
      <c r="TEK3" s="7">
        <v>0</v>
      </c>
      <c r="TEL3" s="7">
        <v>0</v>
      </c>
      <c r="TEM3" s="7">
        <v>0</v>
      </c>
      <c r="TEN3" s="7">
        <v>0</v>
      </c>
      <c r="TEO3" s="7">
        <v>0</v>
      </c>
      <c r="TEP3" s="7">
        <v>0</v>
      </c>
      <c r="TEQ3" s="7">
        <v>0</v>
      </c>
      <c r="TER3" s="7">
        <v>0</v>
      </c>
      <c r="TES3" s="7">
        <v>0</v>
      </c>
      <c r="TET3" s="7">
        <v>0</v>
      </c>
      <c r="TEU3" s="7">
        <v>0</v>
      </c>
      <c r="TEV3" s="7">
        <v>0</v>
      </c>
      <c r="TEW3" s="7">
        <v>0</v>
      </c>
      <c r="TEX3" s="7">
        <v>0</v>
      </c>
      <c r="TEY3" s="7">
        <v>0</v>
      </c>
      <c r="TEZ3" s="7">
        <v>0</v>
      </c>
      <c r="TFA3" s="7">
        <v>0</v>
      </c>
      <c r="TFB3" s="7">
        <v>0</v>
      </c>
      <c r="TFC3" s="7">
        <v>0</v>
      </c>
      <c r="TFD3" s="7">
        <v>0</v>
      </c>
      <c r="TFE3" s="7">
        <v>0</v>
      </c>
      <c r="TFF3" s="7">
        <v>0</v>
      </c>
      <c r="TFG3" s="7">
        <v>0</v>
      </c>
      <c r="TFH3" s="7">
        <v>0</v>
      </c>
      <c r="TFI3" s="7">
        <v>0</v>
      </c>
      <c r="TFJ3" s="7">
        <v>0</v>
      </c>
      <c r="TFK3" s="7">
        <v>0</v>
      </c>
      <c r="TFL3" s="7">
        <v>0</v>
      </c>
      <c r="TFM3" s="7">
        <v>0</v>
      </c>
      <c r="TFN3" s="7">
        <v>0</v>
      </c>
      <c r="TFO3" s="7">
        <v>0</v>
      </c>
      <c r="TFP3" s="7">
        <v>0</v>
      </c>
      <c r="TFQ3" s="7">
        <v>0</v>
      </c>
      <c r="TFR3" s="7">
        <v>0</v>
      </c>
      <c r="TFS3" s="7">
        <v>0</v>
      </c>
      <c r="TFT3" s="7">
        <v>0</v>
      </c>
      <c r="TFU3" s="7">
        <v>0</v>
      </c>
      <c r="TFV3" s="7">
        <v>0</v>
      </c>
      <c r="TFW3" s="7">
        <v>0</v>
      </c>
      <c r="TFX3" s="7">
        <v>0</v>
      </c>
      <c r="TFY3" s="7">
        <v>0</v>
      </c>
      <c r="TFZ3" s="7">
        <v>0</v>
      </c>
      <c r="TGA3" s="7">
        <v>0</v>
      </c>
      <c r="TGB3" s="7">
        <v>0</v>
      </c>
      <c r="TGC3" s="7">
        <v>0</v>
      </c>
      <c r="TGD3" s="7">
        <v>0</v>
      </c>
      <c r="TGE3" s="7">
        <v>0</v>
      </c>
      <c r="TGF3" s="7">
        <v>0</v>
      </c>
      <c r="TGG3" s="7">
        <v>0</v>
      </c>
      <c r="TGH3" s="7">
        <v>0</v>
      </c>
      <c r="TGI3" s="7">
        <v>0</v>
      </c>
      <c r="TGJ3" s="7">
        <v>0</v>
      </c>
      <c r="TGK3" s="7">
        <v>0</v>
      </c>
      <c r="TGL3" s="7">
        <v>0</v>
      </c>
      <c r="TGM3" s="7">
        <v>0</v>
      </c>
      <c r="TGN3" s="7">
        <v>0</v>
      </c>
      <c r="TGO3" s="7">
        <v>0</v>
      </c>
      <c r="TGP3" s="7">
        <v>0</v>
      </c>
      <c r="TGQ3" s="7">
        <v>0</v>
      </c>
      <c r="TGR3" s="7">
        <v>0</v>
      </c>
      <c r="TGS3" s="7">
        <v>0</v>
      </c>
      <c r="TGT3" s="7">
        <v>0</v>
      </c>
      <c r="TGU3" s="7">
        <v>0</v>
      </c>
      <c r="TGV3" s="7">
        <v>0</v>
      </c>
      <c r="TGW3" s="7">
        <v>0</v>
      </c>
      <c r="TGX3" s="7">
        <v>0</v>
      </c>
      <c r="TGY3" s="7">
        <v>0</v>
      </c>
      <c r="TGZ3" s="7">
        <v>0</v>
      </c>
      <c r="THA3" s="7">
        <v>0</v>
      </c>
      <c r="THB3" s="7">
        <v>0</v>
      </c>
      <c r="THC3" s="7">
        <v>0</v>
      </c>
      <c r="THD3" s="7">
        <v>0</v>
      </c>
      <c r="THE3" s="7">
        <v>0</v>
      </c>
      <c r="THF3" s="7">
        <v>0</v>
      </c>
      <c r="THG3" s="7">
        <v>0</v>
      </c>
      <c r="THH3" s="7">
        <v>0</v>
      </c>
      <c r="THI3" s="7">
        <v>0</v>
      </c>
      <c r="THJ3" s="7">
        <v>0</v>
      </c>
      <c r="THK3" s="7">
        <v>0</v>
      </c>
      <c r="THL3" s="7">
        <v>0</v>
      </c>
      <c r="THM3" s="7">
        <v>0</v>
      </c>
      <c r="THN3" s="7">
        <v>0</v>
      </c>
      <c r="THO3" s="7">
        <v>0</v>
      </c>
      <c r="THP3" s="7">
        <v>0</v>
      </c>
      <c r="THQ3" s="7">
        <v>0</v>
      </c>
      <c r="THR3" s="7">
        <v>0</v>
      </c>
      <c r="THS3" s="7">
        <v>0</v>
      </c>
      <c r="THT3" s="7">
        <v>0</v>
      </c>
      <c r="THU3" s="7">
        <v>0</v>
      </c>
      <c r="THV3" s="7">
        <v>0</v>
      </c>
      <c r="THW3" s="7">
        <v>0</v>
      </c>
      <c r="THX3" s="7">
        <v>0</v>
      </c>
      <c r="THY3" s="7">
        <v>0</v>
      </c>
      <c r="THZ3" s="7">
        <v>0</v>
      </c>
      <c r="TIA3" s="7">
        <v>0</v>
      </c>
      <c r="TIB3" s="7">
        <v>0</v>
      </c>
      <c r="TIC3" s="7">
        <v>0</v>
      </c>
      <c r="TID3" s="7">
        <v>0</v>
      </c>
      <c r="TIE3" s="7">
        <v>0</v>
      </c>
      <c r="TIF3" s="7">
        <v>0</v>
      </c>
      <c r="TIG3" s="7">
        <v>0</v>
      </c>
      <c r="TIH3" s="7">
        <v>0</v>
      </c>
      <c r="TII3" s="7">
        <v>0</v>
      </c>
      <c r="TIJ3" s="7">
        <v>0</v>
      </c>
      <c r="TIK3" s="7">
        <v>0</v>
      </c>
      <c r="TIL3" s="7">
        <v>0</v>
      </c>
      <c r="TIM3" s="7">
        <v>0</v>
      </c>
      <c r="TIN3" s="7">
        <v>0</v>
      </c>
      <c r="TIO3" s="7">
        <v>0</v>
      </c>
      <c r="TIP3" s="7">
        <v>0</v>
      </c>
      <c r="TIQ3" s="7">
        <v>0</v>
      </c>
      <c r="TIR3" s="7">
        <v>0</v>
      </c>
      <c r="TIS3" s="7">
        <v>0</v>
      </c>
      <c r="TIT3" s="7">
        <v>0</v>
      </c>
      <c r="TIU3" s="7">
        <v>0</v>
      </c>
      <c r="TIV3" s="7">
        <v>0</v>
      </c>
      <c r="TIW3" s="7">
        <v>0</v>
      </c>
      <c r="TIX3" s="7">
        <v>0</v>
      </c>
      <c r="TIY3" s="7">
        <v>0</v>
      </c>
      <c r="TIZ3" s="7">
        <v>0</v>
      </c>
      <c r="TJA3" s="7">
        <v>0</v>
      </c>
      <c r="TJB3" s="7">
        <v>0</v>
      </c>
      <c r="TJC3" s="7">
        <v>0</v>
      </c>
      <c r="TJD3" s="7">
        <v>0</v>
      </c>
      <c r="TJE3" s="7">
        <v>0</v>
      </c>
      <c r="TJF3" s="7">
        <v>0</v>
      </c>
      <c r="TJG3" s="7">
        <v>0</v>
      </c>
      <c r="TJH3" s="7">
        <v>0</v>
      </c>
      <c r="TJI3" s="7">
        <v>0</v>
      </c>
      <c r="TJJ3" s="7">
        <v>0</v>
      </c>
      <c r="TJK3" s="7">
        <v>0</v>
      </c>
      <c r="TJL3" s="7">
        <v>0</v>
      </c>
      <c r="TJM3" s="7">
        <v>0</v>
      </c>
      <c r="TJN3" s="7">
        <v>0</v>
      </c>
      <c r="TJO3" s="7">
        <v>0</v>
      </c>
      <c r="TJP3" s="7">
        <v>0</v>
      </c>
      <c r="TJQ3" s="7">
        <v>0</v>
      </c>
      <c r="TJR3" s="7">
        <v>0</v>
      </c>
      <c r="TJS3" s="7">
        <v>0</v>
      </c>
      <c r="TJT3" s="7">
        <v>0</v>
      </c>
      <c r="TJU3" s="7">
        <v>0</v>
      </c>
      <c r="TJV3" s="7">
        <v>0</v>
      </c>
      <c r="TJW3" s="7">
        <v>0</v>
      </c>
      <c r="TJX3" s="7">
        <v>0</v>
      </c>
      <c r="TJY3" s="7">
        <v>0</v>
      </c>
      <c r="TJZ3" s="7">
        <v>0</v>
      </c>
      <c r="TKA3" s="7">
        <v>0</v>
      </c>
      <c r="TKB3" s="7">
        <v>0</v>
      </c>
      <c r="TKC3" s="7">
        <v>0</v>
      </c>
      <c r="TKD3" s="7">
        <v>0</v>
      </c>
      <c r="TKE3" s="7">
        <v>0</v>
      </c>
      <c r="TKF3" s="7">
        <v>0</v>
      </c>
      <c r="TKG3" s="7">
        <v>0</v>
      </c>
      <c r="TKH3" s="7">
        <v>0</v>
      </c>
      <c r="TKI3" s="7">
        <v>0</v>
      </c>
      <c r="TKJ3" s="7">
        <v>0</v>
      </c>
      <c r="TKK3" s="7">
        <v>0</v>
      </c>
      <c r="TKL3" s="7">
        <v>0</v>
      </c>
      <c r="TKM3" s="7">
        <v>0</v>
      </c>
      <c r="TKN3" s="7">
        <v>0</v>
      </c>
      <c r="TKO3" s="7">
        <v>0</v>
      </c>
      <c r="TKP3" s="7">
        <v>0</v>
      </c>
      <c r="TKQ3" s="7">
        <v>0</v>
      </c>
      <c r="TKR3" s="7">
        <v>0</v>
      </c>
      <c r="TKS3" s="7">
        <v>0</v>
      </c>
      <c r="TKT3" s="7">
        <v>0</v>
      </c>
      <c r="TKU3" s="7">
        <v>0</v>
      </c>
      <c r="TKV3" s="7">
        <v>0</v>
      </c>
      <c r="TKW3" s="7">
        <v>0</v>
      </c>
      <c r="TKX3" s="7">
        <v>0</v>
      </c>
      <c r="TKY3" s="7">
        <v>0</v>
      </c>
      <c r="TKZ3" s="7">
        <v>0</v>
      </c>
      <c r="TLA3" s="7">
        <v>0</v>
      </c>
      <c r="TLB3" s="7">
        <v>0</v>
      </c>
      <c r="TLC3" s="7">
        <v>0</v>
      </c>
      <c r="TLD3" s="7">
        <v>0</v>
      </c>
      <c r="TLE3" s="7">
        <v>0</v>
      </c>
      <c r="TLF3" s="7">
        <v>0</v>
      </c>
      <c r="TLG3" s="7">
        <v>0</v>
      </c>
      <c r="TLH3" s="7">
        <v>0</v>
      </c>
      <c r="TLI3" s="7">
        <v>0</v>
      </c>
      <c r="TLJ3" s="7">
        <v>0</v>
      </c>
      <c r="TLK3" s="7">
        <v>0</v>
      </c>
      <c r="TLL3" s="7">
        <v>0</v>
      </c>
      <c r="TLM3" s="7">
        <v>0</v>
      </c>
      <c r="TLN3" s="7">
        <v>0</v>
      </c>
      <c r="TLO3" s="7">
        <v>0</v>
      </c>
      <c r="TLP3" s="7">
        <v>0</v>
      </c>
      <c r="TLQ3" s="7">
        <v>0</v>
      </c>
      <c r="TLR3" s="7">
        <v>0</v>
      </c>
      <c r="TLS3" s="7">
        <v>0</v>
      </c>
      <c r="TLT3" s="7">
        <v>0</v>
      </c>
      <c r="TLU3" s="7">
        <v>0</v>
      </c>
      <c r="TLV3" s="7">
        <v>0</v>
      </c>
      <c r="TLW3" s="7">
        <v>0</v>
      </c>
      <c r="TLX3" s="7">
        <v>0</v>
      </c>
      <c r="TLY3" s="7">
        <v>0</v>
      </c>
      <c r="TLZ3" s="7">
        <v>0</v>
      </c>
      <c r="TMA3" s="7">
        <v>0</v>
      </c>
      <c r="TMB3" s="7">
        <v>0</v>
      </c>
      <c r="TMC3" s="7">
        <v>0</v>
      </c>
      <c r="TMD3" s="7">
        <v>0</v>
      </c>
      <c r="TME3" s="7">
        <v>0</v>
      </c>
      <c r="TMF3" s="7">
        <v>0</v>
      </c>
      <c r="TMG3" s="7">
        <v>0</v>
      </c>
      <c r="TMH3" s="7">
        <v>0</v>
      </c>
      <c r="TMI3" s="7">
        <v>0</v>
      </c>
      <c r="TMJ3" s="7">
        <v>0</v>
      </c>
      <c r="TMK3" s="7">
        <v>0</v>
      </c>
      <c r="TML3" s="7">
        <v>0</v>
      </c>
      <c r="TMM3" s="7">
        <v>0</v>
      </c>
      <c r="TMN3" s="7">
        <v>0</v>
      </c>
      <c r="TMO3" s="7">
        <v>0</v>
      </c>
      <c r="TMP3" s="7">
        <v>0</v>
      </c>
      <c r="TMQ3" s="7">
        <v>0</v>
      </c>
      <c r="TMR3" s="7">
        <v>0</v>
      </c>
      <c r="TMS3" s="7">
        <v>0</v>
      </c>
      <c r="TMT3" s="7">
        <v>0</v>
      </c>
      <c r="TMU3" s="7">
        <v>0</v>
      </c>
      <c r="TMV3" s="7">
        <v>0</v>
      </c>
      <c r="TMW3" s="7">
        <v>0</v>
      </c>
      <c r="TMX3" s="7">
        <v>0</v>
      </c>
      <c r="TMY3" s="7">
        <v>0</v>
      </c>
      <c r="TMZ3" s="7">
        <v>0</v>
      </c>
      <c r="TNA3" s="7">
        <v>0</v>
      </c>
      <c r="TNB3" s="7">
        <v>0</v>
      </c>
      <c r="TNC3" s="7">
        <v>0</v>
      </c>
      <c r="TND3" s="7">
        <v>0</v>
      </c>
      <c r="TNE3" s="7">
        <v>0</v>
      </c>
      <c r="TNF3" s="7">
        <v>0</v>
      </c>
      <c r="TNG3" s="7">
        <v>0</v>
      </c>
      <c r="TNH3" s="7">
        <v>0</v>
      </c>
      <c r="TNI3" s="7">
        <v>0</v>
      </c>
      <c r="TNJ3" s="7">
        <v>0</v>
      </c>
      <c r="TNK3" s="7">
        <v>0</v>
      </c>
      <c r="TNL3" s="7">
        <v>0</v>
      </c>
      <c r="TNM3" s="7">
        <v>0</v>
      </c>
      <c r="TNN3" s="7">
        <v>0</v>
      </c>
      <c r="TNO3" s="7">
        <v>0</v>
      </c>
      <c r="TNP3" s="7">
        <v>0</v>
      </c>
      <c r="TNQ3" s="7">
        <v>0</v>
      </c>
      <c r="TNR3" s="7">
        <v>0</v>
      </c>
      <c r="TNS3" s="7">
        <v>0</v>
      </c>
      <c r="TNT3" s="7">
        <v>0</v>
      </c>
      <c r="TNU3" s="7">
        <v>0</v>
      </c>
      <c r="TNV3" s="7">
        <v>0</v>
      </c>
      <c r="TNW3" s="7">
        <v>0</v>
      </c>
      <c r="TNX3" s="7">
        <v>0</v>
      </c>
      <c r="TNY3" s="7">
        <v>0</v>
      </c>
      <c r="TNZ3" s="7">
        <v>0</v>
      </c>
      <c r="TOA3" s="7">
        <v>0</v>
      </c>
      <c r="TOB3" s="7">
        <v>0</v>
      </c>
      <c r="TOC3" s="7">
        <v>0</v>
      </c>
      <c r="TOD3" s="7">
        <v>0</v>
      </c>
      <c r="TOE3" s="7">
        <v>0</v>
      </c>
      <c r="TOF3" s="7">
        <v>0</v>
      </c>
      <c r="TOG3" s="7">
        <v>0</v>
      </c>
      <c r="TOH3" s="7">
        <v>0</v>
      </c>
      <c r="TOI3" s="7">
        <v>0</v>
      </c>
      <c r="TOJ3" s="7">
        <v>0</v>
      </c>
      <c r="TOK3" s="7">
        <v>0</v>
      </c>
      <c r="TOL3" s="7">
        <v>0</v>
      </c>
      <c r="TOM3" s="7">
        <v>0</v>
      </c>
      <c r="TON3" s="7">
        <v>0</v>
      </c>
      <c r="TOO3" s="7">
        <v>0</v>
      </c>
      <c r="TOP3" s="7">
        <v>0</v>
      </c>
      <c r="TOQ3" s="7">
        <v>0</v>
      </c>
      <c r="TOR3" s="7">
        <v>0</v>
      </c>
      <c r="TOS3" s="7">
        <v>0</v>
      </c>
      <c r="TOT3" s="7">
        <v>0</v>
      </c>
      <c r="TOU3" s="7">
        <v>0</v>
      </c>
      <c r="TOV3" s="7">
        <v>0</v>
      </c>
      <c r="TOW3" s="7">
        <v>0</v>
      </c>
      <c r="TOX3" s="7">
        <v>0</v>
      </c>
      <c r="TOY3" s="7">
        <v>0</v>
      </c>
      <c r="TOZ3" s="7">
        <v>0</v>
      </c>
      <c r="TPA3" s="7">
        <v>0</v>
      </c>
      <c r="TPB3" s="7">
        <v>0</v>
      </c>
      <c r="TPC3" s="7">
        <v>0</v>
      </c>
      <c r="TPD3" s="7">
        <v>0</v>
      </c>
      <c r="TPE3" s="7">
        <v>0</v>
      </c>
      <c r="TPF3" s="7">
        <v>0</v>
      </c>
      <c r="TPG3" s="7">
        <v>0</v>
      </c>
      <c r="TPH3" s="7">
        <v>0</v>
      </c>
      <c r="TPI3" s="7">
        <v>0</v>
      </c>
      <c r="TPJ3" s="7">
        <v>0</v>
      </c>
      <c r="TPK3" s="7">
        <v>0</v>
      </c>
      <c r="TPL3" s="7">
        <v>0</v>
      </c>
      <c r="TPM3" s="7">
        <v>0</v>
      </c>
      <c r="TPN3" s="7">
        <v>0</v>
      </c>
      <c r="TPO3" s="7">
        <v>0</v>
      </c>
      <c r="TPP3" s="7">
        <v>0</v>
      </c>
      <c r="TPQ3" s="7">
        <v>0</v>
      </c>
      <c r="TPR3" s="7">
        <v>0</v>
      </c>
      <c r="TPS3" s="7">
        <v>0</v>
      </c>
      <c r="TPT3" s="7">
        <v>0</v>
      </c>
      <c r="TPU3" s="7">
        <v>0</v>
      </c>
      <c r="TPV3" s="7">
        <v>0</v>
      </c>
      <c r="TPW3" s="7">
        <v>0</v>
      </c>
      <c r="TPX3" s="7">
        <v>0</v>
      </c>
      <c r="TPY3" s="7">
        <v>0</v>
      </c>
      <c r="TPZ3" s="7">
        <v>0</v>
      </c>
      <c r="TQA3" s="7">
        <v>0</v>
      </c>
      <c r="TQB3" s="7">
        <v>0</v>
      </c>
      <c r="TQC3" s="7">
        <v>0</v>
      </c>
      <c r="TQD3" s="7">
        <v>0</v>
      </c>
      <c r="TQE3" s="7">
        <v>0</v>
      </c>
      <c r="TQF3" s="7">
        <v>0</v>
      </c>
      <c r="TQG3" s="7">
        <v>0</v>
      </c>
      <c r="TQH3" s="7">
        <v>0</v>
      </c>
      <c r="TQI3" s="7">
        <v>0</v>
      </c>
      <c r="TQJ3" s="7">
        <v>0</v>
      </c>
      <c r="TQK3" s="7">
        <v>0</v>
      </c>
      <c r="TQL3" s="7">
        <v>0</v>
      </c>
      <c r="TQM3" s="7">
        <v>0</v>
      </c>
      <c r="TQN3" s="7">
        <v>0</v>
      </c>
      <c r="TQO3" s="7">
        <v>0</v>
      </c>
      <c r="TQP3" s="7">
        <v>0</v>
      </c>
      <c r="TQQ3" s="7">
        <v>0</v>
      </c>
      <c r="TQR3" s="7">
        <v>0</v>
      </c>
      <c r="TQS3" s="7">
        <v>0</v>
      </c>
      <c r="TQT3" s="7">
        <v>0</v>
      </c>
      <c r="TQU3" s="7">
        <v>0</v>
      </c>
      <c r="TQV3" s="7">
        <v>0</v>
      </c>
      <c r="TQW3" s="7">
        <v>0</v>
      </c>
      <c r="TQX3" s="7">
        <v>0</v>
      </c>
      <c r="TQY3" s="7">
        <v>0</v>
      </c>
      <c r="TQZ3" s="7">
        <v>0</v>
      </c>
      <c r="TRA3" s="7">
        <v>0</v>
      </c>
      <c r="TRB3" s="7">
        <v>0</v>
      </c>
      <c r="TRC3" s="7">
        <v>0</v>
      </c>
      <c r="TRD3" s="7">
        <v>0</v>
      </c>
      <c r="TRE3" s="7">
        <v>0</v>
      </c>
      <c r="TRF3" s="7">
        <v>0</v>
      </c>
      <c r="TRG3" s="7">
        <v>0</v>
      </c>
      <c r="TRH3" s="7">
        <v>0</v>
      </c>
      <c r="TRI3" s="7">
        <v>0</v>
      </c>
      <c r="TRJ3" s="7">
        <v>0</v>
      </c>
      <c r="TRK3" s="7">
        <v>0</v>
      </c>
      <c r="TRL3" s="7">
        <v>0</v>
      </c>
      <c r="TRM3" s="7">
        <v>0</v>
      </c>
      <c r="TRN3" s="7">
        <v>0</v>
      </c>
      <c r="TRO3" s="7">
        <v>0</v>
      </c>
      <c r="TRP3" s="7">
        <v>0</v>
      </c>
      <c r="TRQ3" s="7">
        <v>0</v>
      </c>
      <c r="TRR3" s="7">
        <v>0</v>
      </c>
      <c r="TRS3" s="7">
        <v>0</v>
      </c>
      <c r="TRT3" s="7">
        <v>0</v>
      </c>
      <c r="TRU3" s="7">
        <v>0</v>
      </c>
      <c r="TRV3" s="7">
        <v>0</v>
      </c>
      <c r="TRW3" s="7">
        <v>0</v>
      </c>
      <c r="TRX3" s="7">
        <v>0</v>
      </c>
      <c r="TRY3" s="7">
        <v>0</v>
      </c>
      <c r="TRZ3" s="7">
        <v>0</v>
      </c>
      <c r="TSA3" s="7">
        <v>0</v>
      </c>
      <c r="TSB3" s="7">
        <v>0</v>
      </c>
      <c r="TSC3" s="7">
        <v>0</v>
      </c>
      <c r="TSD3" s="7">
        <v>0</v>
      </c>
      <c r="TSE3" s="7">
        <v>0</v>
      </c>
      <c r="TSF3" s="7">
        <v>0</v>
      </c>
      <c r="TSG3" s="7">
        <v>0</v>
      </c>
      <c r="TSH3" s="7">
        <v>0</v>
      </c>
      <c r="TSI3" s="7">
        <v>0</v>
      </c>
      <c r="TSJ3" s="7">
        <v>0</v>
      </c>
      <c r="TSK3" s="7">
        <v>0</v>
      </c>
      <c r="TSL3" s="7">
        <v>0</v>
      </c>
      <c r="TSM3" s="7">
        <v>0</v>
      </c>
      <c r="TSN3" s="7">
        <v>0</v>
      </c>
      <c r="TSO3" s="7">
        <v>0</v>
      </c>
      <c r="TSP3" s="7">
        <v>0</v>
      </c>
      <c r="TSQ3" s="7">
        <v>0</v>
      </c>
      <c r="TSR3" s="7">
        <v>0</v>
      </c>
      <c r="TSS3" s="7">
        <v>0</v>
      </c>
      <c r="TST3" s="7">
        <v>0</v>
      </c>
      <c r="TSU3" s="7">
        <v>0</v>
      </c>
      <c r="TSV3" s="7">
        <v>0</v>
      </c>
      <c r="TSW3" s="7">
        <v>0</v>
      </c>
      <c r="TSX3" s="7">
        <v>0</v>
      </c>
      <c r="TSY3" s="7">
        <v>0</v>
      </c>
      <c r="TSZ3" s="7">
        <v>0</v>
      </c>
      <c r="TTA3" s="7">
        <v>0</v>
      </c>
      <c r="TTB3" s="7">
        <v>0</v>
      </c>
      <c r="TTC3" s="7">
        <v>0</v>
      </c>
      <c r="TTD3" s="7">
        <v>0</v>
      </c>
      <c r="TTE3" s="7">
        <v>0</v>
      </c>
      <c r="TTF3" s="7">
        <v>0</v>
      </c>
      <c r="TTG3" s="7">
        <v>0</v>
      </c>
      <c r="TTH3" s="7">
        <v>0</v>
      </c>
      <c r="TTI3" s="7">
        <v>0</v>
      </c>
      <c r="TTJ3" s="7">
        <v>0</v>
      </c>
      <c r="TTK3" s="7">
        <v>0</v>
      </c>
      <c r="TTL3" s="7">
        <v>0</v>
      </c>
      <c r="TTM3" s="7">
        <v>0</v>
      </c>
      <c r="TTN3" s="7">
        <v>0</v>
      </c>
      <c r="TTO3" s="7">
        <v>0</v>
      </c>
      <c r="TTP3" s="7">
        <v>0</v>
      </c>
      <c r="TTQ3" s="7">
        <v>0</v>
      </c>
      <c r="TTR3" s="7">
        <v>0</v>
      </c>
      <c r="TTS3" s="7">
        <v>0</v>
      </c>
      <c r="TTT3" s="7">
        <v>0</v>
      </c>
      <c r="TTU3" s="7">
        <v>0</v>
      </c>
      <c r="TTV3" s="7">
        <v>0</v>
      </c>
      <c r="TTW3" s="7">
        <v>0</v>
      </c>
      <c r="TTX3" s="7">
        <v>0</v>
      </c>
      <c r="TTY3" s="7">
        <v>0</v>
      </c>
      <c r="TTZ3" s="7">
        <v>0</v>
      </c>
      <c r="TUA3" s="7">
        <v>0</v>
      </c>
      <c r="TUB3" s="7">
        <v>0</v>
      </c>
      <c r="TUC3" s="7">
        <v>0</v>
      </c>
      <c r="TUD3" s="7">
        <v>0</v>
      </c>
      <c r="TUE3" s="7">
        <v>0</v>
      </c>
      <c r="TUF3" s="7">
        <v>0</v>
      </c>
      <c r="TUG3" s="7">
        <v>0</v>
      </c>
      <c r="TUH3" s="7">
        <v>0</v>
      </c>
      <c r="TUI3" s="7">
        <v>0</v>
      </c>
      <c r="TUJ3" s="7">
        <v>0</v>
      </c>
      <c r="TUK3" s="7">
        <v>0</v>
      </c>
      <c r="TUL3" s="7">
        <v>0</v>
      </c>
      <c r="TUM3" s="7">
        <v>0</v>
      </c>
      <c r="TUN3" s="7">
        <v>0</v>
      </c>
      <c r="TUO3" s="7">
        <v>0</v>
      </c>
      <c r="TUP3" s="7">
        <v>0</v>
      </c>
      <c r="TUQ3" s="7">
        <v>0</v>
      </c>
      <c r="TUR3" s="7">
        <v>0</v>
      </c>
      <c r="TUS3" s="7">
        <v>0</v>
      </c>
      <c r="TUT3" s="7">
        <v>0</v>
      </c>
      <c r="TUU3" s="7">
        <v>0</v>
      </c>
      <c r="TUV3" s="7">
        <v>0</v>
      </c>
      <c r="TUW3" s="7">
        <v>0</v>
      </c>
      <c r="TUX3" s="7">
        <v>0</v>
      </c>
      <c r="TUY3" s="7">
        <v>0</v>
      </c>
      <c r="TUZ3" s="7">
        <v>0</v>
      </c>
      <c r="TVA3" s="7">
        <v>0</v>
      </c>
      <c r="TVB3" s="7">
        <v>0</v>
      </c>
      <c r="TVC3" s="7">
        <v>0</v>
      </c>
      <c r="TVD3" s="7">
        <v>0</v>
      </c>
      <c r="TVE3" s="7">
        <v>0</v>
      </c>
      <c r="TVF3" s="7">
        <v>0</v>
      </c>
      <c r="TVG3" s="7">
        <v>0</v>
      </c>
      <c r="TVH3" s="7">
        <v>0</v>
      </c>
      <c r="TVI3" s="7">
        <v>0</v>
      </c>
      <c r="TVJ3" s="7">
        <v>0</v>
      </c>
      <c r="TVK3" s="7">
        <v>0</v>
      </c>
      <c r="TVL3" s="7">
        <v>0</v>
      </c>
      <c r="TVM3" s="7">
        <v>0</v>
      </c>
      <c r="TVN3" s="7">
        <v>0</v>
      </c>
      <c r="TVO3" s="7">
        <v>0</v>
      </c>
      <c r="TVP3" s="7">
        <v>0</v>
      </c>
      <c r="TVQ3" s="7">
        <v>0</v>
      </c>
      <c r="TVR3" s="7">
        <v>0</v>
      </c>
      <c r="TVS3" s="7">
        <v>0</v>
      </c>
      <c r="TVT3" s="7">
        <v>0</v>
      </c>
      <c r="TVU3" s="7">
        <v>0</v>
      </c>
      <c r="TVV3" s="7">
        <v>0</v>
      </c>
      <c r="TVW3" s="7">
        <v>0</v>
      </c>
      <c r="TVX3" s="7">
        <v>0</v>
      </c>
      <c r="TVY3" s="7">
        <v>0</v>
      </c>
      <c r="TVZ3" s="7">
        <v>0</v>
      </c>
      <c r="TWA3" s="7">
        <v>0</v>
      </c>
      <c r="TWB3" s="7">
        <v>0</v>
      </c>
      <c r="TWC3" s="7">
        <v>0</v>
      </c>
      <c r="TWD3" s="7">
        <v>0</v>
      </c>
      <c r="TWE3" s="7">
        <v>0</v>
      </c>
      <c r="TWF3" s="7">
        <v>0</v>
      </c>
      <c r="TWG3" s="7">
        <v>0</v>
      </c>
      <c r="TWH3" s="7">
        <v>0</v>
      </c>
      <c r="TWI3" s="7">
        <v>0</v>
      </c>
      <c r="TWJ3" s="7">
        <v>0</v>
      </c>
      <c r="TWK3" s="7">
        <v>0</v>
      </c>
      <c r="TWL3" s="7">
        <v>0</v>
      </c>
      <c r="TWM3" s="7">
        <v>0</v>
      </c>
      <c r="TWN3" s="7">
        <v>0</v>
      </c>
      <c r="TWO3" s="7">
        <v>0</v>
      </c>
      <c r="TWP3" s="7">
        <v>0</v>
      </c>
      <c r="TWQ3" s="7">
        <v>0</v>
      </c>
      <c r="TWR3" s="7">
        <v>0</v>
      </c>
      <c r="TWS3" s="7">
        <v>0</v>
      </c>
      <c r="TWT3" s="7">
        <v>0</v>
      </c>
      <c r="TWU3" s="7">
        <v>0</v>
      </c>
      <c r="TWV3" s="7">
        <v>0</v>
      </c>
      <c r="TWW3" s="7">
        <v>0</v>
      </c>
      <c r="TWX3" s="7">
        <v>0</v>
      </c>
      <c r="TWY3" s="7">
        <v>0</v>
      </c>
      <c r="TWZ3" s="7">
        <v>0</v>
      </c>
      <c r="TXA3" s="7">
        <v>0</v>
      </c>
      <c r="TXB3" s="7">
        <v>0</v>
      </c>
      <c r="TXC3" s="7">
        <v>0</v>
      </c>
      <c r="TXD3" s="7">
        <v>0</v>
      </c>
      <c r="TXE3" s="7">
        <v>0</v>
      </c>
      <c r="TXF3" s="7">
        <v>0</v>
      </c>
      <c r="TXG3" s="7">
        <v>0</v>
      </c>
      <c r="TXH3" s="7">
        <v>0</v>
      </c>
      <c r="TXI3" s="7">
        <v>0</v>
      </c>
      <c r="TXJ3" s="7">
        <v>0</v>
      </c>
      <c r="TXK3" s="7">
        <v>0</v>
      </c>
      <c r="TXL3" s="7">
        <v>0</v>
      </c>
      <c r="TXM3" s="7">
        <v>0</v>
      </c>
      <c r="TXN3" s="7">
        <v>0</v>
      </c>
      <c r="TXO3" s="7">
        <v>0</v>
      </c>
      <c r="TXP3" s="7">
        <v>0</v>
      </c>
      <c r="TXQ3" s="7">
        <v>0</v>
      </c>
      <c r="TXR3" s="7">
        <v>0</v>
      </c>
      <c r="TXS3" s="7">
        <v>0</v>
      </c>
      <c r="TXT3" s="7">
        <v>0</v>
      </c>
      <c r="TXU3" s="7">
        <v>0</v>
      </c>
      <c r="TXV3" s="7">
        <v>0</v>
      </c>
      <c r="TXW3" s="7">
        <v>0</v>
      </c>
      <c r="TXX3" s="7">
        <v>0</v>
      </c>
      <c r="TXY3" s="7">
        <v>0</v>
      </c>
      <c r="TXZ3" s="7">
        <v>0</v>
      </c>
      <c r="TYA3" s="7">
        <v>0</v>
      </c>
      <c r="TYB3" s="7">
        <v>0</v>
      </c>
      <c r="TYC3" s="7">
        <v>0</v>
      </c>
      <c r="TYD3" s="7">
        <v>0</v>
      </c>
      <c r="TYE3" s="7">
        <v>0</v>
      </c>
      <c r="TYF3" s="7">
        <v>0</v>
      </c>
      <c r="TYG3" s="7">
        <v>0</v>
      </c>
      <c r="TYH3" s="7">
        <v>0</v>
      </c>
      <c r="TYI3" s="7">
        <v>0</v>
      </c>
      <c r="TYJ3" s="7">
        <v>0</v>
      </c>
      <c r="TYK3" s="7">
        <v>0</v>
      </c>
      <c r="TYL3" s="7">
        <v>0</v>
      </c>
      <c r="TYM3" s="7">
        <v>0</v>
      </c>
      <c r="TYN3" s="7">
        <v>0</v>
      </c>
      <c r="TYO3" s="7">
        <v>0</v>
      </c>
      <c r="TYP3" s="7">
        <v>0</v>
      </c>
      <c r="TYQ3" s="7">
        <v>0</v>
      </c>
      <c r="TYR3" s="7">
        <v>0</v>
      </c>
      <c r="TYS3" s="7">
        <v>0</v>
      </c>
      <c r="TYT3" s="7">
        <v>0</v>
      </c>
      <c r="TYU3" s="7">
        <v>0</v>
      </c>
      <c r="TYV3" s="7">
        <v>0</v>
      </c>
      <c r="TYW3" s="7">
        <v>0</v>
      </c>
      <c r="TYX3" s="7">
        <v>0</v>
      </c>
      <c r="TYY3" s="7">
        <v>0</v>
      </c>
      <c r="TYZ3" s="7">
        <v>0</v>
      </c>
      <c r="TZA3" s="7">
        <v>0</v>
      </c>
      <c r="TZB3" s="7">
        <v>0</v>
      </c>
      <c r="TZC3" s="7">
        <v>0</v>
      </c>
      <c r="TZD3" s="7">
        <v>0</v>
      </c>
      <c r="TZE3" s="7">
        <v>0</v>
      </c>
      <c r="TZF3" s="7">
        <v>0</v>
      </c>
      <c r="TZG3" s="7">
        <v>0</v>
      </c>
      <c r="TZH3" s="7">
        <v>0</v>
      </c>
      <c r="TZI3" s="7">
        <v>0</v>
      </c>
      <c r="TZJ3" s="7">
        <v>0</v>
      </c>
      <c r="TZK3" s="7">
        <v>0</v>
      </c>
      <c r="TZL3" s="7">
        <v>0</v>
      </c>
      <c r="TZM3" s="7">
        <v>0</v>
      </c>
      <c r="TZN3" s="7">
        <v>0</v>
      </c>
      <c r="TZO3" s="7">
        <v>0</v>
      </c>
      <c r="TZP3" s="7">
        <v>0</v>
      </c>
      <c r="TZQ3" s="7">
        <v>0</v>
      </c>
      <c r="TZR3" s="7">
        <v>0</v>
      </c>
      <c r="TZS3" s="7">
        <v>0</v>
      </c>
      <c r="TZT3" s="7">
        <v>0</v>
      </c>
      <c r="TZU3" s="7">
        <v>0</v>
      </c>
      <c r="TZV3" s="7">
        <v>0</v>
      </c>
      <c r="TZW3" s="7">
        <v>0</v>
      </c>
      <c r="TZX3" s="7">
        <v>0</v>
      </c>
      <c r="TZY3" s="7">
        <v>0</v>
      </c>
      <c r="TZZ3" s="7">
        <v>0</v>
      </c>
      <c r="UAA3" s="7">
        <v>0</v>
      </c>
      <c r="UAB3" s="7">
        <v>0</v>
      </c>
      <c r="UAC3" s="7">
        <v>0</v>
      </c>
      <c r="UAD3" s="7">
        <v>0</v>
      </c>
      <c r="UAE3" s="7">
        <v>0</v>
      </c>
      <c r="UAF3" s="7">
        <v>0</v>
      </c>
      <c r="UAG3" s="7">
        <v>0</v>
      </c>
      <c r="UAH3" s="7">
        <v>0</v>
      </c>
      <c r="UAI3" s="7">
        <v>0</v>
      </c>
      <c r="UAJ3" s="7">
        <v>0</v>
      </c>
      <c r="UAK3" s="7">
        <v>0</v>
      </c>
      <c r="UAL3" s="7">
        <v>0</v>
      </c>
      <c r="UAM3" s="7">
        <v>0</v>
      </c>
      <c r="UAN3" s="7">
        <v>0</v>
      </c>
      <c r="UAO3" s="7">
        <v>0</v>
      </c>
      <c r="UAP3" s="7">
        <v>0</v>
      </c>
      <c r="UAQ3" s="7">
        <v>0</v>
      </c>
      <c r="UAR3" s="7">
        <v>0</v>
      </c>
      <c r="UAS3" s="7">
        <v>0</v>
      </c>
      <c r="UAT3" s="7">
        <v>0</v>
      </c>
      <c r="UAU3" s="7">
        <v>0</v>
      </c>
      <c r="UAV3" s="7">
        <v>0</v>
      </c>
      <c r="UAW3" s="7">
        <v>0</v>
      </c>
      <c r="UAX3" s="7">
        <v>0</v>
      </c>
      <c r="UAY3" s="7">
        <v>0</v>
      </c>
      <c r="UAZ3" s="7">
        <v>0</v>
      </c>
      <c r="UBA3" s="7">
        <v>0</v>
      </c>
      <c r="UBB3" s="7">
        <v>0</v>
      </c>
      <c r="UBC3" s="7">
        <v>0</v>
      </c>
      <c r="UBD3" s="7">
        <v>0</v>
      </c>
      <c r="UBE3" s="7">
        <v>0</v>
      </c>
      <c r="UBF3" s="7">
        <v>0</v>
      </c>
      <c r="UBG3" s="7">
        <v>0</v>
      </c>
      <c r="UBH3" s="7">
        <v>0</v>
      </c>
      <c r="UBI3" s="7">
        <v>0</v>
      </c>
      <c r="UBJ3" s="7">
        <v>0</v>
      </c>
      <c r="UBK3" s="7">
        <v>0</v>
      </c>
      <c r="UBL3" s="7">
        <v>0</v>
      </c>
      <c r="UBM3" s="7">
        <v>0</v>
      </c>
      <c r="UBN3" s="7">
        <v>0</v>
      </c>
      <c r="UBO3" s="7">
        <v>0</v>
      </c>
      <c r="UBP3" s="7">
        <v>0</v>
      </c>
      <c r="UBQ3" s="7">
        <v>0</v>
      </c>
      <c r="UBR3" s="7">
        <v>0</v>
      </c>
      <c r="UBS3" s="7">
        <v>0</v>
      </c>
      <c r="UBT3" s="7">
        <v>0</v>
      </c>
      <c r="UBU3" s="7">
        <v>0</v>
      </c>
      <c r="UBV3" s="7">
        <v>0</v>
      </c>
      <c r="UBW3" s="7">
        <v>0</v>
      </c>
      <c r="UBX3" s="7">
        <v>0</v>
      </c>
      <c r="UBY3" s="7">
        <v>0</v>
      </c>
      <c r="UBZ3" s="7">
        <v>0</v>
      </c>
      <c r="UCA3" s="7">
        <v>0</v>
      </c>
      <c r="UCB3" s="7">
        <v>0</v>
      </c>
      <c r="UCC3" s="7">
        <v>0</v>
      </c>
      <c r="UCD3" s="7">
        <v>0</v>
      </c>
      <c r="UCE3" s="7">
        <v>0</v>
      </c>
      <c r="UCF3" s="7">
        <v>0</v>
      </c>
      <c r="UCG3" s="7">
        <v>0</v>
      </c>
      <c r="UCH3" s="7">
        <v>0</v>
      </c>
      <c r="UCI3" s="7">
        <v>0</v>
      </c>
      <c r="UCJ3" s="7">
        <v>0</v>
      </c>
      <c r="UCK3" s="7">
        <v>0</v>
      </c>
      <c r="UCL3" s="7">
        <v>0</v>
      </c>
      <c r="UCM3" s="7">
        <v>0</v>
      </c>
      <c r="UCN3" s="7">
        <v>0</v>
      </c>
      <c r="UCO3" s="7">
        <v>0</v>
      </c>
      <c r="UCP3" s="7">
        <v>0</v>
      </c>
      <c r="UCQ3" s="7">
        <v>0</v>
      </c>
      <c r="UCR3" s="7">
        <v>0</v>
      </c>
      <c r="UCS3" s="7">
        <v>0</v>
      </c>
      <c r="UCT3" s="7">
        <v>0</v>
      </c>
      <c r="UCU3" s="7">
        <v>0</v>
      </c>
      <c r="UCV3" s="7">
        <v>0</v>
      </c>
      <c r="UCW3" s="7">
        <v>0</v>
      </c>
      <c r="UCX3" s="7">
        <v>0</v>
      </c>
      <c r="UCY3" s="7">
        <v>0</v>
      </c>
      <c r="UCZ3" s="7">
        <v>0</v>
      </c>
      <c r="UDA3" s="7">
        <v>0</v>
      </c>
      <c r="UDB3" s="7">
        <v>0</v>
      </c>
      <c r="UDC3" s="7">
        <v>0</v>
      </c>
      <c r="UDD3" s="7">
        <v>0</v>
      </c>
      <c r="UDE3" s="7">
        <v>0</v>
      </c>
      <c r="UDF3" s="7">
        <v>0</v>
      </c>
      <c r="UDG3" s="7">
        <v>0</v>
      </c>
      <c r="UDH3" s="7">
        <v>0</v>
      </c>
      <c r="UDI3" s="7">
        <v>0</v>
      </c>
      <c r="UDJ3" s="7">
        <v>0</v>
      </c>
      <c r="UDK3" s="7">
        <v>0</v>
      </c>
      <c r="UDL3" s="7">
        <v>0</v>
      </c>
      <c r="UDM3" s="7">
        <v>0</v>
      </c>
      <c r="UDN3" s="7">
        <v>0</v>
      </c>
      <c r="UDO3" s="7">
        <v>0</v>
      </c>
      <c r="UDP3" s="7">
        <v>0</v>
      </c>
      <c r="UDQ3" s="7">
        <v>0</v>
      </c>
      <c r="UDR3" s="7">
        <v>0</v>
      </c>
      <c r="UDS3" s="7">
        <v>0</v>
      </c>
      <c r="UDT3" s="7">
        <v>0</v>
      </c>
      <c r="UDU3" s="7">
        <v>0</v>
      </c>
      <c r="UDV3" s="7">
        <v>0</v>
      </c>
      <c r="UDW3" s="7">
        <v>0</v>
      </c>
      <c r="UDX3" s="7">
        <v>0</v>
      </c>
      <c r="UDY3" s="7">
        <v>0</v>
      </c>
      <c r="UDZ3" s="7">
        <v>0</v>
      </c>
      <c r="UEA3" s="7">
        <v>0</v>
      </c>
      <c r="UEB3" s="7">
        <v>0</v>
      </c>
      <c r="UEC3" s="7">
        <v>0</v>
      </c>
      <c r="UED3" s="7">
        <v>0</v>
      </c>
      <c r="UEE3" s="7">
        <v>0</v>
      </c>
      <c r="UEF3" s="7">
        <v>0</v>
      </c>
      <c r="UEG3" s="7">
        <v>0</v>
      </c>
      <c r="UEH3" s="7">
        <v>0</v>
      </c>
      <c r="UEI3" s="7">
        <v>0</v>
      </c>
      <c r="UEJ3" s="7">
        <v>0</v>
      </c>
      <c r="UEK3" s="7">
        <v>0</v>
      </c>
      <c r="UEL3" s="7">
        <v>0</v>
      </c>
      <c r="UEM3" s="7">
        <v>0</v>
      </c>
      <c r="UEN3" s="7">
        <v>0</v>
      </c>
      <c r="UEO3" s="7">
        <v>0</v>
      </c>
      <c r="UEP3" s="7">
        <v>0</v>
      </c>
      <c r="UEQ3" s="7">
        <v>0</v>
      </c>
      <c r="UER3" s="7">
        <v>0</v>
      </c>
      <c r="UES3" s="7">
        <v>0</v>
      </c>
      <c r="UET3" s="7">
        <v>0</v>
      </c>
      <c r="UEU3" s="7">
        <v>0</v>
      </c>
      <c r="UEV3" s="7">
        <v>0</v>
      </c>
      <c r="UEW3" s="7">
        <v>0</v>
      </c>
      <c r="UEX3" s="7">
        <v>0</v>
      </c>
      <c r="UEY3" s="7">
        <v>0</v>
      </c>
      <c r="UEZ3" s="7">
        <v>0</v>
      </c>
      <c r="UFA3" s="7">
        <v>0</v>
      </c>
      <c r="UFB3" s="7">
        <v>0</v>
      </c>
      <c r="UFC3" s="7">
        <v>0</v>
      </c>
      <c r="UFD3" s="7">
        <v>0</v>
      </c>
      <c r="UFE3" s="7">
        <v>0</v>
      </c>
      <c r="UFF3" s="7">
        <v>0</v>
      </c>
      <c r="UFG3" s="7">
        <v>0</v>
      </c>
      <c r="UFH3" s="7">
        <v>0</v>
      </c>
      <c r="UFI3" s="7">
        <v>0</v>
      </c>
      <c r="UFJ3" s="7">
        <v>0</v>
      </c>
      <c r="UFK3" s="7">
        <v>0</v>
      </c>
      <c r="UFL3" s="7">
        <v>0</v>
      </c>
      <c r="UFM3" s="7">
        <v>0</v>
      </c>
      <c r="UFN3" s="7">
        <v>0</v>
      </c>
      <c r="UFO3" s="7">
        <v>0</v>
      </c>
      <c r="UFP3" s="7">
        <v>0</v>
      </c>
      <c r="UFQ3" s="7">
        <v>0</v>
      </c>
      <c r="UFR3" s="7">
        <v>0</v>
      </c>
      <c r="UFS3" s="7">
        <v>0</v>
      </c>
      <c r="UFT3" s="7">
        <v>0</v>
      </c>
      <c r="UFU3" s="7">
        <v>0</v>
      </c>
      <c r="UFV3" s="7">
        <v>0</v>
      </c>
      <c r="UFW3" s="7">
        <v>0</v>
      </c>
      <c r="UFX3" s="7">
        <v>0</v>
      </c>
      <c r="UFY3" s="7">
        <v>0</v>
      </c>
      <c r="UFZ3" s="7">
        <v>0</v>
      </c>
      <c r="UGA3" s="7">
        <v>0</v>
      </c>
      <c r="UGB3" s="7">
        <v>0</v>
      </c>
      <c r="UGC3" s="7">
        <v>0</v>
      </c>
      <c r="UGD3" s="7">
        <v>0</v>
      </c>
      <c r="UGE3" s="7">
        <v>0</v>
      </c>
      <c r="UGF3" s="7">
        <v>0</v>
      </c>
      <c r="UGG3" s="7">
        <v>0</v>
      </c>
      <c r="UGH3" s="7">
        <v>0</v>
      </c>
      <c r="UGI3" s="7">
        <v>0</v>
      </c>
      <c r="UGJ3" s="7">
        <v>0</v>
      </c>
      <c r="UGK3" s="7">
        <v>0</v>
      </c>
      <c r="UGL3" s="7">
        <v>0</v>
      </c>
      <c r="UGM3" s="7">
        <v>0</v>
      </c>
      <c r="UGN3" s="7">
        <v>0</v>
      </c>
      <c r="UGO3" s="7">
        <v>0</v>
      </c>
      <c r="UGP3" s="7">
        <v>0</v>
      </c>
      <c r="UGQ3" s="7">
        <v>0</v>
      </c>
      <c r="UGR3" s="7">
        <v>0</v>
      </c>
      <c r="UGS3" s="7">
        <v>0</v>
      </c>
      <c r="UGT3" s="7">
        <v>0</v>
      </c>
      <c r="UGU3" s="7">
        <v>0</v>
      </c>
      <c r="UGV3" s="7">
        <v>0</v>
      </c>
      <c r="UGW3" s="7">
        <v>0</v>
      </c>
      <c r="UGX3" s="7">
        <v>0</v>
      </c>
      <c r="UGY3" s="7">
        <v>0</v>
      </c>
      <c r="UGZ3" s="7">
        <v>0</v>
      </c>
      <c r="UHA3" s="7">
        <v>0</v>
      </c>
      <c r="UHB3" s="7">
        <v>0</v>
      </c>
      <c r="UHC3" s="7">
        <v>0</v>
      </c>
      <c r="UHD3" s="7">
        <v>0</v>
      </c>
      <c r="UHE3" s="7">
        <v>0</v>
      </c>
      <c r="UHF3" s="7">
        <v>0</v>
      </c>
      <c r="UHG3" s="7">
        <v>0</v>
      </c>
      <c r="UHH3" s="7">
        <v>0</v>
      </c>
      <c r="UHI3" s="7">
        <v>0</v>
      </c>
      <c r="UHJ3" s="7">
        <v>0</v>
      </c>
      <c r="UHK3" s="7">
        <v>0</v>
      </c>
      <c r="UHL3" s="7">
        <v>0</v>
      </c>
      <c r="UHM3" s="7">
        <v>0</v>
      </c>
      <c r="UHN3" s="7">
        <v>0</v>
      </c>
      <c r="UHO3" s="7">
        <v>0</v>
      </c>
      <c r="UHP3" s="7">
        <v>0</v>
      </c>
      <c r="UHQ3" s="7">
        <v>0</v>
      </c>
      <c r="UHR3" s="7">
        <v>0</v>
      </c>
      <c r="UHS3" s="7">
        <v>0</v>
      </c>
      <c r="UHT3" s="7">
        <v>0</v>
      </c>
      <c r="UHU3" s="7">
        <v>0</v>
      </c>
      <c r="UHV3" s="7">
        <v>0</v>
      </c>
      <c r="UHW3" s="7">
        <v>0</v>
      </c>
      <c r="UHX3" s="7">
        <v>0</v>
      </c>
      <c r="UHY3" s="7">
        <v>0</v>
      </c>
      <c r="UHZ3" s="7">
        <v>0</v>
      </c>
      <c r="UIA3" s="7">
        <v>0</v>
      </c>
      <c r="UIB3" s="7">
        <v>0</v>
      </c>
      <c r="UIC3" s="7">
        <v>0</v>
      </c>
      <c r="UID3" s="7">
        <v>0</v>
      </c>
      <c r="UIE3" s="7">
        <v>0</v>
      </c>
      <c r="UIF3" s="7">
        <v>0</v>
      </c>
      <c r="UIG3" s="7">
        <v>0</v>
      </c>
      <c r="UIH3" s="7">
        <v>0</v>
      </c>
      <c r="UII3" s="7">
        <v>0</v>
      </c>
      <c r="UIJ3" s="7">
        <v>0</v>
      </c>
      <c r="UIK3" s="7">
        <v>0</v>
      </c>
      <c r="UIL3" s="7">
        <v>0</v>
      </c>
      <c r="UIM3" s="7">
        <v>0</v>
      </c>
      <c r="UIN3" s="7">
        <v>0</v>
      </c>
      <c r="UIO3" s="7">
        <v>0</v>
      </c>
      <c r="UIP3" s="7">
        <v>0</v>
      </c>
      <c r="UIQ3" s="7">
        <v>0</v>
      </c>
      <c r="UIR3" s="7">
        <v>0</v>
      </c>
      <c r="UIS3" s="7">
        <v>0</v>
      </c>
      <c r="UIT3" s="7">
        <v>0</v>
      </c>
      <c r="UIU3" s="7">
        <v>0</v>
      </c>
      <c r="UIV3" s="7">
        <v>0</v>
      </c>
      <c r="UIW3" s="7">
        <v>0</v>
      </c>
      <c r="UIX3" s="7">
        <v>0</v>
      </c>
      <c r="UIY3" s="7">
        <v>0</v>
      </c>
      <c r="UIZ3" s="7">
        <v>0</v>
      </c>
      <c r="UJA3" s="7">
        <v>0</v>
      </c>
      <c r="UJB3" s="7">
        <v>0</v>
      </c>
      <c r="UJC3" s="7">
        <v>0</v>
      </c>
      <c r="UJD3" s="7">
        <v>0</v>
      </c>
      <c r="UJE3" s="7">
        <v>0</v>
      </c>
      <c r="UJF3" s="7">
        <v>0</v>
      </c>
      <c r="UJG3" s="7">
        <v>0</v>
      </c>
      <c r="UJH3" s="7">
        <v>0</v>
      </c>
      <c r="UJI3" s="7">
        <v>0</v>
      </c>
      <c r="UJJ3" s="7">
        <v>0</v>
      </c>
      <c r="UJK3" s="7">
        <v>0</v>
      </c>
      <c r="UJL3" s="7">
        <v>0</v>
      </c>
      <c r="UJM3" s="7">
        <v>0</v>
      </c>
      <c r="UJN3" s="7">
        <v>0</v>
      </c>
      <c r="UJO3" s="7">
        <v>0</v>
      </c>
      <c r="UJP3" s="7">
        <v>0</v>
      </c>
      <c r="UJQ3" s="7">
        <v>0</v>
      </c>
      <c r="UJR3" s="7">
        <v>0</v>
      </c>
      <c r="UJS3" s="7">
        <v>0</v>
      </c>
      <c r="UJT3" s="7">
        <v>0</v>
      </c>
      <c r="UJU3" s="7">
        <v>0</v>
      </c>
      <c r="UJV3" s="7">
        <v>0</v>
      </c>
      <c r="UJW3" s="7">
        <v>0</v>
      </c>
      <c r="UJX3" s="7">
        <v>0</v>
      </c>
      <c r="UJY3" s="7">
        <v>0</v>
      </c>
      <c r="UJZ3" s="7">
        <v>0</v>
      </c>
      <c r="UKA3" s="7">
        <v>0</v>
      </c>
      <c r="UKB3" s="7">
        <v>0</v>
      </c>
      <c r="UKC3" s="7">
        <v>0</v>
      </c>
      <c r="UKD3" s="7">
        <v>0</v>
      </c>
      <c r="UKE3" s="7">
        <v>0</v>
      </c>
      <c r="UKF3" s="7">
        <v>0</v>
      </c>
      <c r="UKG3" s="7">
        <v>0</v>
      </c>
      <c r="UKH3" s="7">
        <v>0</v>
      </c>
      <c r="UKI3" s="7">
        <v>0</v>
      </c>
      <c r="UKJ3" s="7">
        <v>0</v>
      </c>
      <c r="UKK3" s="7">
        <v>0</v>
      </c>
      <c r="UKL3" s="7">
        <v>0</v>
      </c>
      <c r="UKM3" s="7">
        <v>0</v>
      </c>
      <c r="UKN3" s="7">
        <v>0</v>
      </c>
      <c r="UKO3" s="7">
        <v>0</v>
      </c>
      <c r="UKP3" s="7">
        <v>0</v>
      </c>
      <c r="UKQ3" s="7">
        <v>0</v>
      </c>
      <c r="UKR3" s="7">
        <v>0</v>
      </c>
      <c r="UKS3" s="7">
        <v>0</v>
      </c>
      <c r="UKT3" s="7">
        <v>0</v>
      </c>
      <c r="UKU3" s="7">
        <v>0</v>
      </c>
      <c r="UKV3" s="7">
        <v>0</v>
      </c>
      <c r="UKW3" s="7">
        <v>0</v>
      </c>
      <c r="UKX3" s="7">
        <v>0</v>
      </c>
      <c r="UKY3" s="7">
        <v>0</v>
      </c>
      <c r="UKZ3" s="7">
        <v>0</v>
      </c>
      <c r="ULA3" s="7">
        <v>0</v>
      </c>
      <c r="ULB3" s="7">
        <v>0</v>
      </c>
      <c r="ULC3" s="7">
        <v>0</v>
      </c>
      <c r="ULD3" s="7">
        <v>0</v>
      </c>
      <c r="ULE3" s="7">
        <v>0</v>
      </c>
      <c r="ULF3" s="7">
        <v>0</v>
      </c>
      <c r="ULG3" s="7">
        <v>0</v>
      </c>
      <c r="ULH3" s="7">
        <v>0</v>
      </c>
      <c r="ULI3" s="7">
        <v>0</v>
      </c>
      <c r="ULJ3" s="7">
        <v>0</v>
      </c>
      <c r="ULK3" s="7">
        <v>0</v>
      </c>
      <c r="ULL3" s="7">
        <v>0</v>
      </c>
      <c r="ULM3" s="7">
        <v>0</v>
      </c>
      <c r="ULN3" s="7">
        <v>0</v>
      </c>
      <c r="ULO3" s="7">
        <v>0</v>
      </c>
      <c r="ULP3" s="7">
        <v>0</v>
      </c>
      <c r="ULQ3" s="7">
        <v>0</v>
      </c>
      <c r="ULR3" s="7">
        <v>0</v>
      </c>
      <c r="ULS3" s="7">
        <v>0</v>
      </c>
      <c r="ULT3" s="7">
        <v>0</v>
      </c>
      <c r="ULU3" s="7">
        <v>0</v>
      </c>
      <c r="ULV3" s="7">
        <v>0</v>
      </c>
      <c r="ULW3" s="7">
        <v>0</v>
      </c>
      <c r="ULX3" s="7">
        <v>0</v>
      </c>
      <c r="ULY3" s="7">
        <v>0</v>
      </c>
      <c r="ULZ3" s="7">
        <v>0</v>
      </c>
      <c r="UMA3" s="7">
        <v>0</v>
      </c>
      <c r="UMB3" s="7">
        <v>0</v>
      </c>
      <c r="UMC3" s="7">
        <v>0</v>
      </c>
      <c r="UMD3" s="7">
        <v>0</v>
      </c>
      <c r="UME3" s="7">
        <v>0</v>
      </c>
      <c r="UMF3" s="7">
        <v>0</v>
      </c>
      <c r="UMG3" s="7">
        <v>0</v>
      </c>
      <c r="UMH3" s="7">
        <v>0</v>
      </c>
      <c r="UMI3" s="7">
        <v>0</v>
      </c>
      <c r="UMJ3" s="7">
        <v>0</v>
      </c>
      <c r="UMK3" s="7">
        <v>0</v>
      </c>
      <c r="UML3" s="7">
        <v>0</v>
      </c>
      <c r="UMM3" s="7">
        <v>0</v>
      </c>
      <c r="UMN3" s="7">
        <v>0</v>
      </c>
      <c r="UMO3" s="7">
        <v>0</v>
      </c>
      <c r="UMP3" s="7">
        <v>0</v>
      </c>
      <c r="UMQ3" s="7">
        <v>0</v>
      </c>
      <c r="UMR3" s="7">
        <v>0</v>
      </c>
      <c r="UMS3" s="7">
        <v>0</v>
      </c>
      <c r="UMT3" s="7">
        <v>0</v>
      </c>
      <c r="UMU3" s="7">
        <v>0</v>
      </c>
      <c r="UMV3" s="7">
        <v>0</v>
      </c>
      <c r="UMW3" s="7">
        <v>0</v>
      </c>
      <c r="UMX3" s="7">
        <v>0</v>
      </c>
      <c r="UMY3" s="7">
        <v>0</v>
      </c>
      <c r="UMZ3" s="7">
        <v>0</v>
      </c>
      <c r="UNA3" s="7">
        <v>0</v>
      </c>
      <c r="UNB3" s="7">
        <v>0</v>
      </c>
      <c r="UNC3" s="7">
        <v>0</v>
      </c>
      <c r="UND3" s="7">
        <v>0</v>
      </c>
      <c r="UNE3" s="7">
        <v>0</v>
      </c>
      <c r="UNF3" s="7">
        <v>0</v>
      </c>
      <c r="UNG3" s="7">
        <v>0</v>
      </c>
      <c r="UNH3" s="7">
        <v>0</v>
      </c>
      <c r="UNI3" s="7">
        <v>0</v>
      </c>
      <c r="UNJ3" s="7">
        <v>0</v>
      </c>
      <c r="UNK3" s="7">
        <v>0</v>
      </c>
      <c r="UNL3" s="7">
        <v>0</v>
      </c>
      <c r="UNM3" s="7">
        <v>0</v>
      </c>
      <c r="UNN3" s="7">
        <v>0</v>
      </c>
      <c r="UNO3" s="7">
        <v>0</v>
      </c>
      <c r="UNP3" s="7">
        <v>0</v>
      </c>
      <c r="UNQ3" s="7">
        <v>0</v>
      </c>
      <c r="UNR3" s="7">
        <v>0</v>
      </c>
      <c r="UNS3" s="7">
        <v>0</v>
      </c>
      <c r="UNT3" s="7">
        <v>0</v>
      </c>
      <c r="UNU3" s="7">
        <v>0</v>
      </c>
      <c r="UNV3" s="7">
        <v>0</v>
      </c>
      <c r="UNW3" s="7">
        <v>0</v>
      </c>
      <c r="UNX3" s="7">
        <v>0</v>
      </c>
      <c r="UNY3" s="7">
        <v>0</v>
      </c>
      <c r="UNZ3" s="7">
        <v>0</v>
      </c>
      <c r="UOA3" s="7">
        <v>0</v>
      </c>
      <c r="UOB3" s="7">
        <v>0</v>
      </c>
      <c r="UOC3" s="7">
        <v>0</v>
      </c>
      <c r="UOD3" s="7">
        <v>0</v>
      </c>
      <c r="UOE3" s="7">
        <v>0</v>
      </c>
      <c r="UOF3" s="7">
        <v>0</v>
      </c>
      <c r="UOG3" s="7">
        <v>0</v>
      </c>
      <c r="UOH3" s="7">
        <v>0</v>
      </c>
      <c r="UOI3" s="7">
        <v>0</v>
      </c>
      <c r="UOJ3" s="7">
        <v>0</v>
      </c>
      <c r="UOK3" s="7">
        <v>0</v>
      </c>
      <c r="UOL3" s="7">
        <v>0</v>
      </c>
      <c r="UOM3" s="7">
        <v>0</v>
      </c>
      <c r="UON3" s="7">
        <v>0</v>
      </c>
      <c r="UOO3" s="7">
        <v>0</v>
      </c>
      <c r="UOP3" s="7">
        <v>0</v>
      </c>
      <c r="UOQ3" s="7">
        <v>0</v>
      </c>
      <c r="UOR3" s="7">
        <v>0</v>
      </c>
      <c r="UOS3" s="7">
        <v>0</v>
      </c>
      <c r="UOT3" s="7">
        <v>0</v>
      </c>
      <c r="UOU3" s="7">
        <v>0</v>
      </c>
      <c r="UOV3" s="7">
        <v>0</v>
      </c>
      <c r="UOW3" s="7">
        <v>0</v>
      </c>
      <c r="UOX3" s="7">
        <v>0</v>
      </c>
      <c r="UOY3" s="7">
        <v>0</v>
      </c>
      <c r="UOZ3" s="7">
        <v>0</v>
      </c>
      <c r="UPA3" s="7">
        <v>0</v>
      </c>
      <c r="UPB3" s="7">
        <v>0</v>
      </c>
      <c r="UPC3" s="7">
        <v>0</v>
      </c>
      <c r="UPD3" s="7">
        <v>0</v>
      </c>
      <c r="UPE3" s="7">
        <v>0</v>
      </c>
      <c r="UPF3" s="7">
        <v>0</v>
      </c>
      <c r="UPG3" s="7">
        <v>0</v>
      </c>
      <c r="UPH3" s="7">
        <v>0</v>
      </c>
      <c r="UPI3" s="7">
        <v>0</v>
      </c>
      <c r="UPJ3" s="7">
        <v>0</v>
      </c>
      <c r="UPK3" s="7">
        <v>0</v>
      </c>
      <c r="UPL3" s="7">
        <v>0</v>
      </c>
      <c r="UPM3" s="7">
        <v>0</v>
      </c>
      <c r="UPN3" s="7">
        <v>0</v>
      </c>
      <c r="UPO3" s="7">
        <v>0</v>
      </c>
      <c r="UPP3" s="7">
        <v>0</v>
      </c>
      <c r="UPQ3" s="7">
        <v>0</v>
      </c>
      <c r="UPR3" s="7">
        <v>0</v>
      </c>
      <c r="UPS3" s="7">
        <v>0</v>
      </c>
      <c r="UPT3" s="7">
        <v>0</v>
      </c>
      <c r="UPU3" s="7">
        <v>0</v>
      </c>
      <c r="UPV3" s="7">
        <v>0</v>
      </c>
      <c r="UPW3" s="7">
        <v>0</v>
      </c>
      <c r="UPX3" s="7">
        <v>0</v>
      </c>
      <c r="UPY3" s="7">
        <v>0</v>
      </c>
      <c r="UPZ3" s="7">
        <v>0</v>
      </c>
      <c r="UQA3" s="7">
        <v>0</v>
      </c>
      <c r="UQB3" s="7">
        <v>0</v>
      </c>
      <c r="UQC3" s="7">
        <v>0</v>
      </c>
      <c r="UQD3" s="7">
        <v>0</v>
      </c>
      <c r="UQE3" s="7">
        <v>0</v>
      </c>
      <c r="UQF3" s="7">
        <v>0</v>
      </c>
      <c r="UQG3" s="7">
        <v>0</v>
      </c>
      <c r="UQH3" s="7">
        <v>0</v>
      </c>
      <c r="UQI3" s="7">
        <v>0</v>
      </c>
      <c r="UQJ3" s="7">
        <v>0</v>
      </c>
      <c r="UQK3" s="7">
        <v>0</v>
      </c>
      <c r="UQL3" s="7">
        <v>0</v>
      </c>
      <c r="UQM3" s="7">
        <v>0</v>
      </c>
      <c r="UQN3" s="7">
        <v>0</v>
      </c>
      <c r="UQO3" s="7">
        <v>0</v>
      </c>
      <c r="UQP3" s="7">
        <v>0</v>
      </c>
      <c r="UQQ3" s="7">
        <v>0</v>
      </c>
      <c r="UQR3" s="7">
        <v>0</v>
      </c>
      <c r="UQS3" s="7">
        <v>0</v>
      </c>
      <c r="UQT3" s="7">
        <v>0</v>
      </c>
      <c r="UQU3" s="7">
        <v>0</v>
      </c>
      <c r="UQV3" s="7">
        <v>0</v>
      </c>
      <c r="UQW3" s="7">
        <v>0</v>
      </c>
      <c r="UQX3" s="7">
        <v>0</v>
      </c>
      <c r="UQY3" s="7">
        <v>0</v>
      </c>
      <c r="UQZ3" s="7">
        <v>0</v>
      </c>
      <c r="URA3" s="7">
        <v>0</v>
      </c>
      <c r="URB3" s="7">
        <v>0</v>
      </c>
      <c r="URC3" s="7">
        <v>0</v>
      </c>
      <c r="URD3" s="7">
        <v>0</v>
      </c>
      <c r="URE3" s="7">
        <v>0</v>
      </c>
      <c r="URF3" s="7">
        <v>0</v>
      </c>
      <c r="URG3" s="7">
        <v>0</v>
      </c>
      <c r="URH3" s="7">
        <v>0</v>
      </c>
      <c r="URI3" s="7">
        <v>0</v>
      </c>
      <c r="URJ3" s="7">
        <v>0</v>
      </c>
      <c r="URK3" s="7">
        <v>0</v>
      </c>
      <c r="URL3" s="7">
        <v>0</v>
      </c>
      <c r="URM3" s="7">
        <v>0</v>
      </c>
      <c r="URN3" s="7">
        <v>0</v>
      </c>
      <c r="URO3" s="7">
        <v>0</v>
      </c>
      <c r="URP3" s="7">
        <v>0</v>
      </c>
      <c r="URQ3" s="7">
        <v>0</v>
      </c>
      <c r="URR3" s="7">
        <v>0</v>
      </c>
      <c r="URS3" s="7">
        <v>0</v>
      </c>
      <c r="URT3" s="7">
        <v>0</v>
      </c>
      <c r="URU3" s="7">
        <v>0</v>
      </c>
      <c r="URV3" s="7">
        <v>0</v>
      </c>
      <c r="URW3" s="7">
        <v>0</v>
      </c>
      <c r="URX3" s="7">
        <v>0</v>
      </c>
      <c r="URY3" s="7">
        <v>0</v>
      </c>
      <c r="URZ3" s="7">
        <v>0</v>
      </c>
      <c r="USA3" s="7">
        <v>0</v>
      </c>
      <c r="USB3" s="7">
        <v>0</v>
      </c>
      <c r="USC3" s="7">
        <v>0</v>
      </c>
      <c r="USD3" s="7">
        <v>0</v>
      </c>
      <c r="USE3" s="7">
        <v>0</v>
      </c>
      <c r="USF3" s="7">
        <v>0</v>
      </c>
      <c r="USG3" s="7">
        <v>0</v>
      </c>
      <c r="USH3" s="7">
        <v>0</v>
      </c>
      <c r="USI3" s="7">
        <v>0</v>
      </c>
      <c r="USJ3" s="7">
        <v>0</v>
      </c>
      <c r="USK3" s="7">
        <v>0</v>
      </c>
      <c r="USL3" s="7">
        <v>0</v>
      </c>
      <c r="USM3" s="7">
        <v>0</v>
      </c>
      <c r="USN3" s="7">
        <v>0</v>
      </c>
      <c r="USO3" s="7">
        <v>0</v>
      </c>
      <c r="USP3" s="7">
        <v>0</v>
      </c>
      <c r="USQ3" s="7">
        <v>0</v>
      </c>
      <c r="USR3" s="7">
        <v>0</v>
      </c>
      <c r="USS3" s="7">
        <v>0</v>
      </c>
      <c r="UST3" s="7">
        <v>0</v>
      </c>
      <c r="USU3" s="7">
        <v>0</v>
      </c>
      <c r="USV3" s="7">
        <v>0</v>
      </c>
      <c r="USW3" s="7">
        <v>0</v>
      </c>
      <c r="USX3" s="7">
        <v>0</v>
      </c>
      <c r="USY3" s="7">
        <v>0</v>
      </c>
      <c r="USZ3" s="7">
        <v>0</v>
      </c>
      <c r="UTA3" s="7">
        <v>0</v>
      </c>
      <c r="UTB3" s="7">
        <v>0</v>
      </c>
      <c r="UTC3" s="7">
        <v>0</v>
      </c>
      <c r="UTD3" s="7">
        <v>0</v>
      </c>
      <c r="UTE3" s="7">
        <v>0</v>
      </c>
      <c r="UTF3" s="7">
        <v>0</v>
      </c>
      <c r="UTG3" s="7">
        <v>0</v>
      </c>
      <c r="UTH3" s="7">
        <v>0</v>
      </c>
      <c r="UTI3" s="7">
        <v>0</v>
      </c>
      <c r="UTJ3" s="7">
        <v>0</v>
      </c>
      <c r="UTK3" s="7">
        <v>0</v>
      </c>
      <c r="UTL3" s="7">
        <v>0</v>
      </c>
      <c r="UTM3" s="7">
        <v>0</v>
      </c>
      <c r="UTN3" s="7">
        <v>0</v>
      </c>
      <c r="UTO3" s="7">
        <v>0</v>
      </c>
      <c r="UTP3" s="7">
        <v>0</v>
      </c>
      <c r="UTQ3" s="7">
        <v>0</v>
      </c>
      <c r="UTR3" s="7">
        <v>0</v>
      </c>
      <c r="UTS3" s="7">
        <v>0</v>
      </c>
      <c r="UTT3" s="7">
        <v>0</v>
      </c>
      <c r="UTU3" s="7">
        <v>0</v>
      </c>
      <c r="UTV3" s="7">
        <v>0</v>
      </c>
      <c r="UTW3" s="7">
        <v>0</v>
      </c>
      <c r="UTX3" s="7">
        <v>0</v>
      </c>
      <c r="UTY3" s="7">
        <v>0</v>
      </c>
      <c r="UTZ3" s="7">
        <v>0</v>
      </c>
      <c r="UUA3" s="7">
        <v>0</v>
      </c>
      <c r="UUB3" s="7">
        <v>0</v>
      </c>
      <c r="UUC3" s="7">
        <v>0</v>
      </c>
      <c r="UUD3" s="7">
        <v>0</v>
      </c>
      <c r="UUE3" s="7">
        <v>0</v>
      </c>
      <c r="UUF3" s="7">
        <v>0</v>
      </c>
      <c r="UUG3" s="7">
        <v>0</v>
      </c>
      <c r="UUH3" s="7">
        <v>0</v>
      </c>
      <c r="UUI3" s="7">
        <v>0</v>
      </c>
      <c r="UUJ3" s="7">
        <v>0</v>
      </c>
      <c r="UUK3" s="7">
        <v>0</v>
      </c>
      <c r="UUL3" s="7">
        <v>0</v>
      </c>
      <c r="UUM3" s="7">
        <v>0</v>
      </c>
      <c r="UUN3" s="7">
        <v>0</v>
      </c>
      <c r="UUO3" s="7">
        <v>0</v>
      </c>
      <c r="UUP3" s="7">
        <v>0</v>
      </c>
      <c r="UUQ3" s="7">
        <v>0</v>
      </c>
      <c r="UUR3" s="7">
        <v>0</v>
      </c>
      <c r="UUS3" s="7">
        <v>0</v>
      </c>
      <c r="UUT3" s="7">
        <v>0</v>
      </c>
      <c r="UUU3" s="7">
        <v>0</v>
      </c>
      <c r="UUV3" s="7">
        <v>0</v>
      </c>
      <c r="UUW3" s="7">
        <v>0</v>
      </c>
      <c r="UUX3" s="7">
        <v>0</v>
      </c>
      <c r="UUY3" s="7">
        <v>0</v>
      </c>
      <c r="UUZ3" s="7">
        <v>0</v>
      </c>
      <c r="UVA3" s="7">
        <v>0</v>
      </c>
      <c r="UVB3" s="7">
        <v>0</v>
      </c>
      <c r="UVC3" s="7">
        <v>0</v>
      </c>
      <c r="UVD3" s="7">
        <v>0</v>
      </c>
      <c r="UVE3" s="7">
        <v>0</v>
      </c>
      <c r="UVF3" s="7">
        <v>0</v>
      </c>
      <c r="UVG3" s="7">
        <v>0</v>
      </c>
      <c r="UVH3" s="7">
        <v>0</v>
      </c>
      <c r="UVI3" s="7">
        <v>0</v>
      </c>
      <c r="UVJ3" s="7">
        <v>0</v>
      </c>
      <c r="UVK3" s="7">
        <v>0</v>
      </c>
      <c r="UVL3" s="7">
        <v>0</v>
      </c>
      <c r="UVM3" s="7">
        <v>0</v>
      </c>
      <c r="UVN3" s="7">
        <v>0</v>
      </c>
      <c r="UVO3" s="7">
        <v>0</v>
      </c>
      <c r="UVP3" s="7">
        <v>0</v>
      </c>
      <c r="UVQ3" s="7">
        <v>0</v>
      </c>
      <c r="UVR3" s="7">
        <v>0</v>
      </c>
      <c r="UVS3" s="7">
        <v>0</v>
      </c>
      <c r="UVT3" s="7">
        <v>0</v>
      </c>
      <c r="UVU3" s="7">
        <v>0</v>
      </c>
      <c r="UVV3" s="7">
        <v>0</v>
      </c>
      <c r="UVW3" s="7">
        <v>0</v>
      </c>
      <c r="UVX3" s="7">
        <v>0</v>
      </c>
      <c r="UVY3" s="7">
        <v>0</v>
      </c>
      <c r="UVZ3" s="7">
        <v>0</v>
      </c>
      <c r="UWA3" s="7">
        <v>0</v>
      </c>
      <c r="UWB3" s="7">
        <v>0</v>
      </c>
      <c r="UWC3" s="7">
        <v>0</v>
      </c>
      <c r="UWD3" s="7">
        <v>0</v>
      </c>
      <c r="UWE3" s="7">
        <v>0</v>
      </c>
      <c r="UWF3" s="7">
        <v>0</v>
      </c>
      <c r="UWG3" s="7">
        <v>0</v>
      </c>
      <c r="UWH3" s="7">
        <v>0</v>
      </c>
      <c r="UWI3" s="7">
        <v>0</v>
      </c>
      <c r="UWJ3" s="7">
        <v>0</v>
      </c>
      <c r="UWK3" s="7">
        <v>0</v>
      </c>
      <c r="UWL3" s="7">
        <v>0</v>
      </c>
      <c r="UWM3" s="7">
        <v>0</v>
      </c>
      <c r="UWN3" s="7">
        <v>0</v>
      </c>
      <c r="UWO3" s="7">
        <v>0</v>
      </c>
      <c r="UWP3" s="7">
        <v>0</v>
      </c>
      <c r="UWQ3" s="7">
        <v>0</v>
      </c>
      <c r="UWR3" s="7">
        <v>0</v>
      </c>
      <c r="UWS3" s="7">
        <v>0</v>
      </c>
      <c r="UWT3" s="7">
        <v>0</v>
      </c>
      <c r="UWU3" s="7">
        <v>0</v>
      </c>
      <c r="UWV3" s="7">
        <v>0</v>
      </c>
      <c r="UWW3" s="7">
        <v>0</v>
      </c>
      <c r="UWX3" s="7">
        <v>0</v>
      </c>
      <c r="UWY3" s="7">
        <v>0</v>
      </c>
      <c r="UWZ3" s="7">
        <v>0</v>
      </c>
      <c r="UXA3" s="7">
        <v>0</v>
      </c>
      <c r="UXB3" s="7">
        <v>0</v>
      </c>
      <c r="UXC3" s="7">
        <v>0</v>
      </c>
      <c r="UXD3" s="7">
        <v>0</v>
      </c>
      <c r="UXE3" s="7">
        <v>0</v>
      </c>
      <c r="UXF3" s="7">
        <v>0</v>
      </c>
      <c r="UXG3" s="7">
        <v>0</v>
      </c>
      <c r="UXH3" s="7">
        <v>0</v>
      </c>
      <c r="UXI3" s="7">
        <v>0</v>
      </c>
      <c r="UXJ3" s="7">
        <v>0</v>
      </c>
      <c r="UXK3" s="7">
        <v>0</v>
      </c>
      <c r="UXL3" s="7">
        <v>0</v>
      </c>
      <c r="UXM3" s="7">
        <v>0</v>
      </c>
      <c r="UXN3" s="7">
        <v>0</v>
      </c>
      <c r="UXO3" s="7">
        <v>0</v>
      </c>
      <c r="UXP3" s="7">
        <v>0</v>
      </c>
      <c r="UXQ3" s="7">
        <v>0</v>
      </c>
      <c r="UXR3" s="7">
        <v>0</v>
      </c>
      <c r="UXS3" s="7">
        <v>0</v>
      </c>
      <c r="UXT3" s="7">
        <v>0</v>
      </c>
      <c r="UXU3" s="7">
        <v>0</v>
      </c>
      <c r="UXV3" s="7">
        <v>0</v>
      </c>
      <c r="UXW3" s="7">
        <v>0</v>
      </c>
      <c r="UXX3" s="7">
        <v>0</v>
      </c>
      <c r="UXY3" s="7">
        <v>0</v>
      </c>
      <c r="UXZ3" s="7">
        <v>0</v>
      </c>
      <c r="UYA3" s="7">
        <v>0</v>
      </c>
      <c r="UYB3" s="7">
        <v>0</v>
      </c>
      <c r="UYC3" s="7">
        <v>0</v>
      </c>
      <c r="UYD3" s="7">
        <v>0</v>
      </c>
      <c r="UYE3" s="7">
        <v>0</v>
      </c>
      <c r="UYF3" s="7">
        <v>0</v>
      </c>
      <c r="UYG3" s="7">
        <v>0</v>
      </c>
      <c r="UYH3" s="7">
        <v>0</v>
      </c>
      <c r="UYI3" s="7">
        <v>0</v>
      </c>
      <c r="UYJ3" s="7">
        <v>0</v>
      </c>
      <c r="UYK3" s="7">
        <v>0</v>
      </c>
      <c r="UYL3" s="7">
        <v>0</v>
      </c>
      <c r="UYM3" s="7">
        <v>0</v>
      </c>
      <c r="UYN3" s="7">
        <v>0</v>
      </c>
      <c r="UYO3" s="7">
        <v>0</v>
      </c>
      <c r="UYP3" s="7">
        <v>0</v>
      </c>
      <c r="UYQ3" s="7">
        <v>0</v>
      </c>
      <c r="UYR3" s="7">
        <v>0</v>
      </c>
      <c r="UYS3" s="7">
        <v>0</v>
      </c>
      <c r="UYT3" s="7">
        <v>0</v>
      </c>
      <c r="UYU3" s="7">
        <v>0</v>
      </c>
      <c r="UYV3" s="7">
        <v>0</v>
      </c>
      <c r="UYW3" s="7">
        <v>0</v>
      </c>
      <c r="UYX3" s="7">
        <v>0</v>
      </c>
      <c r="UYY3" s="7">
        <v>0</v>
      </c>
      <c r="UYZ3" s="7">
        <v>0</v>
      </c>
      <c r="UZA3" s="7">
        <v>0</v>
      </c>
      <c r="UZB3" s="7">
        <v>0</v>
      </c>
      <c r="UZC3" s="7">
        <v>0</v>
      </c>
      <c r="UZD3" s="7">
        <v>0</v>
      </c>
      <c r="UZE3" s="7">
        <v>0</v>
      </c>
      <c r="UZF3" s="7">
        <v>0</v>
      </c>
      <c r="UZG3" s="7">
        <v>0</v>
      </c>
      <c r="UZH3" s="7">
        <v>0</v>
      </c>
      <c r="UZI3" s="7">
        <v>0</v>
      </c>
      <c r="UZJ3" s="7">
        <v>0</v>
      </c>
      <c r="UZK3" s="7">
        <v>0</v>
      </c>
      <c r="UZL3" s="7">
        <v>0</v>
      </c>
      <c r="UZM3" s="7">
        <v>0</v>
      </c>
      <c r="UZN3" s="7">
        <v>0</v>
      </c>
      <c r="UZO3" s="7">
        <v>0</v>
      </c>
      <c r="UZP3" s="7">
        <v>0</v>
      </c>
      <c r="UZQ3" s="7">
        <v>0</v>
      </c>
      <c r="UZR3" s="7">
        <v>0</v>
      </c>
      <c r="UZS3" s="7">
        <v>0</v>
      </c>
      <c r="UZT3" s="7">
        <v>0</v>
      </c>
      <c r="UZU3" s="7">
        <v>0</v>
      </c>
      <c r="UZV3" s="7">
        <v>0</v>
      </c>
      <c r="UZW3" s="7">
        <v>0</v>
      </c>
      <c r="UZX3" s="7">
        <v>0</v>
      </c>
      <c r="UZY3" s="7">
        <v>0</v>
      </c>
      <c r="UZZ3" s="7">
        <v>0</v>
      </c>
      <c r="VAA3" s="7">
        <v>0</v>
      </c>
      <c r="VAB3" s="7">
        <v>0</v>
      </c>
      <c r="VAC3" s="7">
        <v>0</v>
      </c>
      <c r="VAD3" s="7">
        <v>0</v>
      </c>
      <c r="VAE3" s="7">
        <v>0</v>
      </c>
      <c r="VAF3" s="7">
        <v>0</v>
      </c>
      <c r="VAG3" s="7">
        <v>0</v>
      </c>
      <c r="VAH3" s="7">
        <v>0</v>
      </c>
      <c r="VAI3" s="7">
        <v>0</v>
      </c>
      <c r="VAJ3" s="7">
        <v>0</v>
      </c>
      <c r="VAK3" s="7">
        <v>0</v>
      </c>
      <c r="VAL3" s="7">
        <v>0</v>
      </c>
      <c r="VAM3" s="7">
        <v>0</v>
      </c>
      <c r="VAN3" s="7">
        <v>0</v>
      </c>
      <c r="VAO3" s="7">
        <v>0</v>
      </c>
      <c r="VAP3" s="7">
        <v>0</v>
      </c>
      <c r="VAQ3" s="7">
        <v>0</v>
      </c>
      <c r="VAR3" s="7">
        <v>0</v>
      </c>
      <c r="VAS3" s="7">
        <v>0</v>
      </c>
      <c r="VAT3" s="7">
        <v>0</v>
      </c>
      <c r="VAU3" s="7">
        <v>0</v>
      </c>
      <c r="VAV3" s="7">
        <v>0</v>
      </c>
      <c r="VAW3" s="7">
        <v>0</v>
      </c>
      <c r="VAX3" s="7">
        <v>0</v>
      </c>
      <c r="VAY3" s="7">
        <v>0</v>
      </c>
      <c r="VAZ3" s="7">
        <v>0</v>
      </c>
      <c r="VBA3" s="7">
        <v>0</v>
      </c>
      <c r="VBB3" s="7">
        <v>0</v>
      </c>
      <c r="VBC3" s="7">
        <v>0</v>
      </c>
      <c r="VBD3" s="7">
        <v>0</v>
      </c>
      <c r="VBE3" s="7">
        <v>0</v>
      </c>
      <c r="VBF3" s="7">
        <v>0</v>
      </c>
      <c r="VBG3" s="7">
        <v>0</v>
      </c>
      <c r="VBH3" s="7">
        <v>0</v>
      </c>
      <c r="VBI3" s="7">
        <v>0</v>
      </c>
      <c r="VBJ3" s="7">
        <v>0</v>
      </c>
      <c r="VBK3" s="7">
        <v>0</v>
      </c>
      <c r="VBL3" s="7">
        <v>0</v>
      </c>
      <c r="VBM3" s="7">
        <v>0</v>
      </c>
      <c r="VBN3" s="7">
        <v>0</v>
      </c>
      <c r="VBO3" s="7">
        <v>0</v>
      </c>
      <c r="VBP3" s="7">
        <v>0</v>
      </c>
      <c r="VBQ3" s="7">
        <v>0</v>
      </c>
      <c r="VBR3" s="7">
        <v>0</v>
      </c>
      <c r="VBS3" s="7">
        <v>0</v>
      </c>
      <c r="VBT3" s="7">
        <v>0</v>
      </c>
      <c r="VBU3" s="7">
        <v>0</v>
      </c>
      <c r="VBV3" s="7">
        <v>0</v>
      </c>
      <c r="VBW3" s="7">
        <v>0</v>
      </c>
      <c r="VBX3" s="7">
        <v>0</v>
      </c>
      <c r="VBY3" s="7">
        <v>0</v>
      </c>
      <c r="VBZ3" s="7">
        <v>0</v>
      </c>
      <c r="VCA3" s="7">
        <v>0</v>
      </c>
      <c r="VCB3" s="7">
        <v>0</v>
      </c>
      <c r="VCC3" s="7">
        <v>0</v>
      </c>
      <c r="VCD3" s="7">
        <v>0</v>
      </c>
      <c r="VCE3" s="7">
        <v>0</v>
      </c>
      <c r="VCF3" s="7">
        <v>0</v>
      </c>
      <c r="VCG3" s="7">
        <v>0</v>
      </c>
      <c r="VCH3" s="7">
        <v>0</v>
      </c>
      <c r="VCI3" s="7">
        <v>0</v>
      </c>
      <c r="VCJ3" s="7">
        <v>0</v>
      </c>
      <c r="VCK3" s="7">
        <v>0</v>
      </c>
      <c r="VCL3" s="7">
        <v>0</v>
      </c>
      <c r="VCM3" s="7">
        <v>0</v>
      </c>
      <c r="VCN3" s="7">
        <v>0</v>
      </c>
      <c r="VCO3" s="7">
        <v>0</v>
      </c>
      <c r="VCP3" s="7">
        <v>0</v>
      </c>
      <c r="VCQ3" s="7">
        <v>0</v>
      </c>
      <c r="VCR3" s="7">
        <v>0</v>
      </c>
      <c r="VCS3" s="7">
        <v>0</v>
      </c>
      <c r="VCT3" s="7">
        <v>0</v>
      </c>
      <c r="VCU3" s="7">
        <v>0</v>
      </c>
      <c r="VCV3" s="7">
        <v>0</v>
      </c>
      <c r="VCW3" s="7">
        <v>0</v>
      </c>
      <c r="VCX3" s="7">
        <v>0</v>
      </c>
      <c r="VCY3" s="7">
        <v>0</v>
      </c>
      <c r="VCZ3" s="7">
        <v>0</v>
      </c>
      <c r="VDA3" s="7">
        <v>0</v>
      </c>
      <c r="VDB3" s="7">
        <v>0</v>
      </c>
      <c r="VDC3" s="7">
        <v>0</v>
      </c>
      <c r="VDD3" s="7">
        <v>0</v>
      </c>
      <c r="VDE3" s="7">
        <v>0</v>
      </c>
      <c r="VDF3" s="7">
        <v>0</v>
      </c>
      <c r="VDG3" s="7">
        <v>0</v>
      </c>
      <c r="VDH3" s="7">
        <v>0</v>
      </c>
      <c r="VDI3" s="7">
        <v>0</v>
      </c>
      <c r="VDJ3" s="7">
        <v>0</v>
      </c>
      <c r="VDK3" s="7">
        <v>0</v>
      </c>
      <c r="VDL3" s="7">
        <v>0</v>
      </c>
      <c r="VDM3" s="7">
        <v>0</v>
      </c>
      <c r="VDN3" s="7">
        <v>0</v>
      </c>
      <c r="VDO3" s="7">
        <v>0</v>
      </c>
      <c r="VDP3" s="7">
        <v>0</v>
      </c>
      <c r="VDQ3" s="7">
        <v>0</v>
      </c>
      <c r="VDR3" s="7">
        <v>0</v>
      </c>
      <c r="VDS3" s="7">
        <v>0</v>
      </c>
      <c r="VDT3" s="7">
        <v>0</v>
      </c>
      <c r="VDU3" s="7">
        <v>0</v>
      </c>
      <c r="VDV3" s="7">
        <v>0</v>
      </c>
      <c r="VDW3" s="7">
        <v>0</v>
      </c>
      <c r="VDX3" s="7">
        <v>0</v>
      </c>
      <c r="VDY3" s="7">
        <v>0</v>
      </c>
      <c r="VDZ3" s="7">
        <v>0</v>
      </c>
      <c r="VEA3" s="7">
        <v>0</v>
      </c>
      <c r="VEB3" s="7">
        <v>0</v>
      </c>
      <c r="VEC3" s="7">
        <v>0</v>
      </c>
      <c r="VED3" s="7">
        <v>0</v>
      </c>
      <c r="VEE3" s="7">
        <v>0</v>
      </c>
      <c r="VEF3" s="7">
        <v>0</v>
      </c>
      <c r="VEG3" s="7">
        <v>0</v>
      </c>
      <c r="VEH3" s="7">
        <v>0</v>
      </c>
      <c r="VEI3" s="7">
        <v>0</v>
      </c>
      <c r="VEJ3" s="7">
        <v>0</v>
      </c>
      <c r="VEK3" s="7">
        <v>0</v>
      </c>
      <c r="VEL3" s="7">
        <v>0</v>
      </c>
      <c r="VEM3" s="7">
        <v>0</v>
      </c>
      <c r="VEN3" s="7">
        <v>0</v>
      </c>
      <c r="VEO3" s="7">
        <v>0</v>
      </c>
      <c r="VEP3" s="7">
        <v>0</v>
      </c>
      <c r="VEQ3" s="7">
        <v>0</v>
      </c>
      <c r="VER3" s="7">
        <v>0</v>
      </c>
      <c r="VES3" s="7">
        <v>0</v>
      </c>
      <c r="VET3" s="7">
        <v>0</v>
      </c>
      <c r="VEU3" s="7">
        <v>0</v>
      </c>
      <c r="VEV3" s="7">
        <v>0</v>
      </c>
      <c r="VEW3" s="7">
        <v>0</v>
      </c>
      <c r="VEX3" s="7">
        <v>0</v>
      </c>
      <c r="VEY3" s="7">
        <v>0</v>
      </c>
      <c r="VEZ3" s="7">
        <v>0</v>
      </c>
      <c r="VFA3" s="7">
        <v>0</v>
      </c>
      <c r="VFB3" s="7">
        <v>0</v>
      </c>
      <c r="VFC3" s="7">
        <v>0</v>
      </c>
      <c r="VFD3" s="7">
        <v>0</v>
      </c>
      <c r="VFE3" s="7">
        <v>0</v>
      </c>
      <c r="VFF3" s="7">
        <v>0</v>
      </c>
      <c r="VFG3" s="7">
        <v>0</v>
      </c>
      <c r="VFH3" s="7">
        <v>0</v>
      </c>
      <c r="VFI3" s="7">
        <v>0</v>
      </c>
      <c r="VFJ3" s="7">
        <v>0</v>
      </c>
      <c r="VFK3" s="7">
        <v>0</v>
      </c>
      <c r="VFL3" s="7">
        <v>0</v>
      </c>
      <c r="VFM3" s="7">
        <v>0</v>
      </c>
      <c r="VFN3" s="7">
        <v>0</v>
      </c>
      <c r="VFO3" s="7">
        <v>0</v>
      </c>
      <c r="VFP3" s="7">
        <v>0</v>
      </c>
      <c r="VFQ3" s="7">
        <v>0</v>
      </c>
      <c r="VFR3" s="7">
        <v>0</v>
      </c>
      <c r="VFS3" s="7">
        <v>0</v>
      </c>
      <c r="VFT3" s="7">
        <v>0</v>
      </c>
      <c r="VFU3" s="7">
        <v>0</v>
      </c>
      <c r="VFV3" s="7">
        <v>0</v>
      </c>
      <c r="VFW3" s="7">
        <v>0</v>
      </c>
      <c r="VFX3" s="7">
        <v>0</v>
      </c>
      <c r="VFY3" s="7">
        <v>0</v>
      </c>
      <c r="VFZ3" s="7">
        <v>0</v>
      </c>
      <c r="VGA3" s="7">
        <v>0</v>
      </c>
      <c r="VGB3" s="7">
        <v>0</v>
      </c>
      <c r="VGC3" s="7">
        <v>0</v>
      </c>
      <c r="VGD3" s="7">
        <v>0</v>
      </c>
      <c r="VGE3" s="7">
        <v>0</v>
      </c>
      <c r="VGF3" s="7">
        <v>0</v>
      </c>
      <c r="VGG3" s="7">
        <v>0</v>
      </c>
      <c r="VGH3" s="7">
        <v>0</v>
      </c>
      <c r="VGI3" s="7">
        <v>0</v>
      </c>
      <c r="VGJ3" s="7">
        <v>0</v>
      </c>
      <c r="VGK3" s="7">
        <v>0</v>
      </c>
      <c r="VGL3" s="7">
        <v>0</v>
      </c>
      <c r="VGM3" s="7">
        <v>0</v>
      </c>
      <c r="VGN3" s="7">
        <v>0</v>
      </c>
      <c r="VGO3" s="7">
        <v>0</v>
      </c>
      <c r="VGP3" s="7">
        <v>0</v>
      </c>
      <c r="VGQ3" s="7">
        <v>0</v>
      </c>
      <c r="VGR3" s="7">
        <v>0</v>
      </c>
      <c r="VGS3" s="7">
        <v>0</v>
      </c>
      <c r="VGT3" s="7">
        <v>0</v>
      </c>
      <c r="VGU3" s="7">
        <v>0</v>
      </c>
      <c r="VGV3" s="7">
        <v>0</v>
      </c>
      <c r="VGW3" s="7">
        <v>0</v>
      </c>
      <c r="VGX3" s="7">
        <v>0</v>
      </c>
      <c r="VGY3" s="7">
        <v>0</v>
      </c>
      <c r="VGZ3" s="7">
        <v>0</v>
      </c>
      <c r="VHA3" s="7">
        <v>0</v>
      </c>
      <c r="VHB3" s="7">
        <v>0</v>
      </c>
      <c r="VHC3" s="7">
        <v>0</v>
      </c>
      <c r="VHD3" s="7">
        <v>0</v>
      </c>
      <c r="VHE3" s="7">
        <v>0</v>
      </c>
      <c r="VHF3" s="7">
        <v>0</v>
      </c>
      <c r="VHG3" s="7">
        <v>0</v>
      </c>
      <c r="VHH3" s="7">
        <v>0</v>
      </c>
      <c r="VHI3" s="7">
        <v>0</v>
      </c>
      <c r="VHJ3" s="7">
        <v>0</v>
      </c>
      <c r="VHK3" s="7">
        <v>0</v>
      </c>
      <c r="VHL3" s="7">
        <v>0</v>
      </c>
      <c r="VHM3" s="7">
        <v>0</v>
      </c>
      <c r="VHN3" s="7">
        <v>0</v>
      </c>
      <c r="VHO3" s="7">
        <v>0</v>
      </c>
      <c r="VHP3" s="7">
        <v>0</v>
      </c>
      <c r="VHQ3" s="7">
        <v>0</v>
      </c>
      <c r="VHR3" s="7">
        <v>0</v>
      </c>
      <c r="VHS3" s="7">
        <v>0</v>
      </c>
      <c r="VHT3" s="7">
        <v>0</v>
      </c>
      <c r="VHU3" s="7">
        <v>0</v>
      </c>
      <c r="VHV3" s="7">
        <v>0</v>
      </c>
      <c r="VHW3" s="7">
        <v>0</v>
      </c>
      <c r="VHX3" s="7">
        <v>0</v>
      </c>
      <c r="VHY3" s="7">
        <v>0</v>
      </c>
      <c r="VHZ3" s="7">
        <v>0</v>
      </c>
      <c r="VIA3" s="7">
        <v>0</v>
      </c>
      <c r="VIB3" s="7">
        <v>0</v>
      </c>
      <c r="VIC3" s="7">
        <v>0</v>
      </c>
      <c r="VID3" s="7">
        <v>0</v>
      </c>
      <c r="VIE3" s="7">
        <v>0</v>
      </c>
      <c r="VIF3" s="7">
        <v>0</v>
      </c>
      <c r="VIG3" s="7">
        <v>0</v>
      </c>
      <c r="VIH3" s="7">
        <v>0</v>
      </c>
      <c r="VII3" s="7">
        <v>0</v>
      </c>
      <c r="VIJ3" s="7">
        <v>0</v>
      </c>
      <c r="VIK3" s="7">
        <v>0</v>
      </c>
      <c r="VIL3" s="7">
        <v>0</v>
      </c>
      <c r="VIM3" s="7">
        <v>0</v>
      </c>
      <c r="VIN3" s="7">
        <v>0</v>
      </c>
      <c r="VIO3" s="7">
        <v>0</v>
      </c>
      <c r="VIP3" s="7">
        <v>0</v>
      </c>
      <c r="VIQ3" s="7">
        <v>0</v>
      </c>
      <c r="VIR3" s="7">
        <v>0</v>
      </c>
      <c r="VIS3" s="7">
        <v>0</v>
      </c>
      <c r="VIT3" s="7">
        <v>0</v>
      </c>
      <c r="VIU3" s="7">
        <v>0</v>
      </c>
      <c r="VIV3" s="7">
        <v>0</v>
      </c>
      <c r="VIW3" s="7">
        <v>0</v>
      </c>
      <c r="VIX3" s="7">
        <v>0</v>
      </c>
      <c r="VIY3" s="7">
        <v>0</v>
      </c>
      <c r="VIZ3" s="7">
        <v>0</v>
      </c>
      <c r="VJA3" s="7">
        <v>0</v>
      </c>
      <c r="VJB3" s="7">
        <v>0</v>
      </c>
      <c r="VJC3" s="7">
        <v>0</v>
      </c>
      <c r="VJD3" s="7">
        <v>0</v>
      </c>
      <c r="VJE3" s="7">
        <v>0</v>
      </c>
      <c r="VJF3" s="7">
        <v>0</v>
      </c>
      <c r="VJG3" s="7">
        <v>0</v>
      </c>
      <c r="VJH3" s="7">
        <v>0</v>
      </c>
      <c r="VJI3" s="7">
        <v>0</v>
      </c>
      <c r="VJJ3" s="7">
        <v>0</v>
      </c>
      <c r="VJK3" s="7">
        <v>0</v>
      </c>
      <c r="VJL3" s="7">
        <v>0</v>
      </c>
      <c r="VJM3" s="7">
        <v>0</v>
      </c>
      <c r="VJN3" s="7">
        <v>0</v>
      </c>
      <c r="VJO3" s="7">
        <v>0</v>
      </c>
      <c r="VJP3" s="7">
        <v>0</v>
      </c>
      <c r="VJQ3" s="7">
        <v>0</v>
      </c>
      <c r="VJR3" s="7">
        <v>0</v>
      </c>
      <c r="VJS3" s="7">
        <v>0</v>
      </c>
      <c r="VJT3" s="7">
        <v>0</v>
      </c>
      <c r="VJU3" s="7">
        <v>0</v>
      </c>
      <c r="VJV3" s="7">
        <v>0</v>
      </c>
      <c r="VJW3" s="7">
        <v>0</v>
      </c>
      <c r="VJX3" s="7">
        <v>0</v>
      </c>
      <c r="VJY3" s="7">
        <v>0</v>
      </c>
      <c r="VJZ3" s="7">
        <v>0</v>
      </c>
      <c r="VKA3" s="7">
        <v>0</v>
      </c>
      <c r="VKB3" s="7">
        <v>0</v>
      </c>
      <c r="VKC3" s="7">
        <v>0</v>
      </c>
      <c r="VKD3" s="7">
        <v>0</v>
      </c>
      <c r="VKE3" s="7">
        <v>0</v>
      </c>
      <c r="VKF3" s="7">
        <v>0</v>
      </c>
      <c r="VKG3" s="7">
        <v>0</v>
      </c>
      <c r="VKH3" s="7">
        <v>0</v>
      </c>
      <c r="VKI3" s="7">
        <v>0</v>
      </c>
      <c r="VKJ3" s="7">
        <v>0</v>
      </c>
      <c r="VKK3" s="7">
        <v>0</v>
      </c>
      <c r="VKL3" s="7">
        <v>0</v>
      </c>
      <c r="VKM3" s="7">
        <v>0</v>
      </c>
      <c r="VKN3" s="7">
        <v>0</v>
      </c>
      <c r="VKO3" s="7">
        <v>0</v>
      </c>
      <c r="VKP3" s="7">
        <v>0</v>
      </c>
      <c r="VKQ3" s="7">
        <v>0</v>
      </c>
      <c r="VKR3" s="7">
        <v>0</v>
      </c>
      <c r="VKS3" s="7">
        <v>0</v>
      </c>
      <c r="VKT3" s="7">
        <v>0</v>
      </c>
      <c r="VKU3" s="7">
        <v>0</v>
      </c>
      <c r="VKV3" s="7">
        <v>0</v>
      </c>
      <c r="VKW3" s="7">
        <v>0</v>
      </c>
      <c r="VKX3" s="7">
        <v>0</v>
      </c>
      <c r="VKY3" s="7">
        <v>0</v>
      </c>
      <c r="VKZ3" s="7">
        <v>0</v>
      </c>
      <c r="VLA3" s="7">
        <v>0</v>
      </c>
      <c r="VLB3" s="7">
        <v>0</v>
      </c>
      <c r="VLC3" s="7">
        <v>0</v>
      </c>
      <c r="VLD3" s="7">
        <v>0</v>
      </c>
      <c r="VLE3" s="7">
        <v>0</v>
      </c>
      <c r="VLF3" s="7">
        <v>0</v>
      </c>
      <c r="VLG3" s="7">
        <v>0</v>
      </c>
      <c r="VLH3" s="7">
        <v>0</v>
      </c>
      <c r="VLI3" s="7">
        <v>0</v>
      </c>
      <c r="VLJ3" s="7">
        <v>0</v>
      </c>
      <c r="VLK3" s="7">
        <v>0</v>
      </c>
      <c r="VLL3" s="7">
        <v>0</v>
      </c>
      <c r="VLM3" s="7">
        <v>0</v>
      </c>
      <c r="VLN3" s="7">
        <v>0</v>
      </c>
      <c r="VLO3" s="7">
        <v>0</v>
      </c>
      <c r="VLP3" s="7">
        <v>0</v>
      </c>
      <c r="VLQ3" s="7">
        <v>0</v>
      </c>
      <c r="VLR3" s="7">
        <v>0</v>
      </c>
      <c r="VLS3" s="7">
        <v>0</v>
      </c>
      <c r="VLT3" s="7">
        <v>0</v>
      </c>
      <c r="VLU3" s="7">
        <v>0</v>
      </c>
      <c r="VLV3" s="7">
        <v>0</v>
      </c>
      <c r="VLW3" s="7">
        <v>0</v>
      </c>
      <c r="VLX3" s="7">
        <v>0</v>
      </c>
      <c r="VLY3" s="7">
        <v>0</v>
      </c>
      <c r="VLZ3" s="7">
        <v>0</v>
      </c>
      <c r="VMA3" s="7">
        <v>0</v>
      </c>
      <c r="VMB3" s="7">
        <v>0</v>
      </c>
      <c r="VMC3" s="7">
        <v>0</v>
      </c>
      <c r="VMD3" s="7">
        <v>0</v>
      </c>
      <c r="VME3" s="7">
        <v>0</v>
      </c>
      <c r="VMF3" s="7">
        <v>0</v>
      </c>
      <c r="VMG3" s="7">
        <v>0</v>
      </c>
      <c r="VMH3" s="7">
        <v>0</v>
      </c>
      <c r="VMI3" s="7">
        <v>0</v>
      </c>
      <c r="VMJ3" s="7">
        <v>0</v>
      </c>
      <c r="VMK3" s="7">
        <v>0</v>
      </c>
      <c r="VML3" s="7">
        <v>0</v>
      </c>
      <c r="VMM3" s="7">
        <v>0</v>
      </c>
      <c r="VMN3" s="7">
        <v>0</v>
      </c>
      <c r="VMO3" s="7">
        <v>0</v>
      </c>
      <c r="VMP3" s="7">
        <v>0</v>
      </c>
      <c r="VMQ3" s="7">
        <v>0</v>
      </c>
      <c r="VMR3" s="7">
        <v>0</v>
      </c>
      <c r="VMS3" s="7">
        <v>0</v>
      </c>
      <c r="VMT3" s="7">
        <v>0</v>
      </c>
      <c r="VMU3" s="7">
        <v>0</v>
      </c>
      <c r="VMV3" s="7">
        <v>0</v>
      </c>
      <c r="VMW3" s="7">
        <v>0</v>
      </c>
      <c r="VMX3" s="7">
        <v>0</v>
      </c>
      <c r="VMY3" s="7">
        <v>0</v>
      </c>
      <c r="VMZ3" s="7">
        <v>0</v>
      </c>
      <c r="VNA3" s="7">
        <v>0</v>
      </c>
      <c r="VNB3" s="7">
        <v>0</v>
      </c>
      <c r="VNC3" s="7">
        <v>0</v>
      </c>
      <c r="VND3" s="7">
        <v>0</v>
      </c>
      <c r="VNE3" s="7">
        <v>0</v>
      </c>
      <c r="VNF3" s="7">
        <v>0</v>
      </c>
      <c r="VNG3" s="7">
        <v>0</v>
      </c>
      <c r="VNH3" s="7">
        <v>0</v>
      </c>
      <c r="VNI3" s="7">
        <v>0</v>
      </c>
      <c r="VNJ3" s="7">
        <v>0</v>
      </c>
      <c r="VNK3" s="7">
        <v>0</v>
      </c>
      <c r="VNL3" s="7">
        <v>0</v>
      </c>
      <c r="VNM3" s="7">
        <v>0</v>
      </c>
      <c r="VNN3" s="7">
        <v>0</v>
      </c>
      <c r="VNO3" s="7">
        <v>0</v>
      </c>
      <c r="VNP3" s="7">
        <v>0</v>
      </c>
      <c r="VNQ3" s="7">
        <v>0</v>
      </c>
      <c r="VNR3" s="7">
        <v>0</v>
      </c>
      <c r="VNS3" s="7">
        <v>0</v>
      </c>
      <c r="VNT3" s="7">
        <v>0</v>
      </c>
      <c r="VNU3" s="7">
        <v>0</v>
      </c>
      <c r="VNV3" s="7">
        <v>0</v>
      </c>
      <c r="VNW3" s="7">
        <v>0</v>
      </c>
      <c r="VNX3" s="7">
        <v>0</v>
      </c>
      <c r="VNY3" s="7">
        <v>0</v>
      </c>
      <c r="VNZ3" s="7">
        <v>0</v>
      </c>
      <c r="VOA3" s="7">
        <v>0</v>
      </c>
      <c r="VOB3" s="7">
        <v>0</v>
      </c>
      <c r="VOC3" s="7">
        <v>0</v>
      </c>
      <c r="VOD3" s="7">
        <v>0</v>
      </c>
      <c r="VOE3" s="7">
        <v>0</v>
      </c>
      <c r="VOF3" s="7">
        <v>0</v>
      </c>
      <c r="VOG3" s="7">
        <v>0</v>
      </c>
      <c r="VOH3" s="7">
        <v>0</v>
      </c>
      <c r="VOI3" s="7">
        <v>0</v>
      </c>
      <c r="VOJ3" s="7">
        <v>0</v>
      </c>
      <c r="VOK3" s="7">
        <v>0</v>
      </c>
      <c r="VOL3" s="7">
        <v>0</v>
      </c>
      <c r="VOM3" s="7">
        <v>0</v>
      </c>
      <c r="VON3" s="7">
        <v>0</v>
      </c>
      <c r="VOO3" s="7">
        <v>0</v>
      </c>
      <c r="VOP3" s="7">
        <v>0</v>
      </c>
      <c r="VOQ3" s="7">
        <v>0</v>
      </c>
      <c r="VOR3" s="7">
        <v>0</v>
      </c>
      <c r="VOS3" s="7">
        <v>0</v>
      </c>
      <c r="VOT3" s="7">
        <v>0</v>
      </c>
      <c r="VOU3" s="7">
        <v>0</v>
      </c>
      <c r="VOV3" s="7">
        <v>0</v>
      </c>
      <c r="VOW3" s="7">
        <v>0</v>
      </c>
      <c r="VOX3" s="7">
        <v>0</v>
      </c>
      <c r="VOY3" s="7">
        <v>0</v>
      </c>
      <c r="VOZ3" s="7">
        <v>0</v>
      </c>
      <c r="VPA3" s="7">
        <v>0</v>
      </c>
      <c r="VPB3" s="7">
        <v>0</v>
      </c>
      <c r="VPC3" s="7">
        <v>0</v>
      </c>
      <c r="VPD3" s="7">
        <v>0</v>
      </c>
      <c r="VPE3" s="7">
        <v>0</v>
      </c>
      <c r="VPF3" s="7">
        <v>0</v>
      </c>
      <c r="VPG3" s="7">
        <v>0</v>
      </c>
      <c r="VPH3" s="7">
        <v>0</v>
      </c>
      <c r="VPI3" s="7">
        <v>0</v>
      </c>
      <c r="VPJ3" s="7">
        <v>0</v>
      </c>
      <c r="VPK3" s="7">
        <v>0</v>
      </c>
      <c r="VPL3" s="7">
        <v>0</v>
      </c>
      <c r="VPM3" s="7">
        <v>0</v>
      </c>
      <c r="VPN3" s="7">
        <v>0</v>
      </c>
      <c r="VPO3" s="7">
        <v>0</v>
      </c>
      <c r="VPP3" s="7">
        <v>0</v>
      </c>
      <c r="VPQ3" s="7">
        <v>0</v>
      </c>
      <c r="VPR3" s="7">
        <v>0</v>
      </c>
      <c r="VPS3" s="7">
        <v>0</v>
      </c>
      <c r="VPT3" s="7">
        <v>0</v>
      </c>
      <c r="VPU3" s="7">
        <v>0</v>
      </c>
      <c r="VPV3" s="7">
        <v>0</v>
      </c>
      <c r="VPW3" s="7">
        <v>0</v>
      </c>
      <c r="VPX3" s="7">
        <v>0</v>
      </c>
      <c r="VPY3" s="7">
        <v>0</v>
      </c>
      <c r="VPZ3" s="7">
        <v>0</v>
      </c>
      <c r="VQA3" s="7">
        <v>0</v>
      </c>
      <c r="VQB3" s="7">
        <v>0</v>
      </c>
      <c r="VQC3" s="7">
        <v>0</v>
      </c>
      <c r="VQD3" s="7">
        <v>0</v>
      </c>
      <c r="VQE3" s="7">
        <v>0</v>
      </c>
      <c r="VQF3" s="7">
        <v>0</v>
      </c>
      <c r="VQG3" s="7">
        <v>0</v>
      </c>
      <c r="VQH3" s="7">
        <v>0</v>
      </c>
      <c r="VQI3" s="7">
        <v>0</v>
      </c>
      <c r="VQJ3" s="7">
        <v>0</v>
      </c>
      <c r="VQK3" s="7">
        <v>0</v>
      </c>
      <c r="VQL3" s="7">
        <v>0</v>
      </c>
      <c r="VQM3" s="7">
        <v>0</v>
      </c>
      <c r="VQN3" s="7">
        <v>0</v>
      </c>
      <c r="VQO3" s="7">
        <v>0</v>
      </c>
      <c r="VQP3" s="7">
        <v>0</v>
      </c>
      <c r="VQQ3" s="7">
        <v>0</v>
      </c>
      <c r="VQR3" s="7">
        <v>0</v>
      </c>
      <c r="VQS3" s="7">
        <v>0</v>
      </c>
      <c r="VQT3" s="7">
        <v>0</v>
      </c>
      <c r="VQU3" s="7">
        <v>0</v>
      </c>
      <c r="VQV3" s="7">
        <v>0</v>
      </c>
      <c r="VQW3" s="7">
        <v>0</v>
      </c>
      <c r="VQX3" s="7">
        <v>0</v>
      </c>
      <c r="VQY3" s="7">
        <v>0</v>
      </c>
      <c r="VQZ3" s="7">
        <v>0</v>
      </c>
      <c r="VRA3" s="7">
        <v>0</v>
      </c>
      <c r="VRB3" s="7">
        <v>0</v>
      </c>
      <c r="VRC3" s="7">
        <v>0</v>
      </c>
      <c r="VRD3" s="7">
        <v>0</v>
      </c>
      <c r="VRE3" s="7">
        <v>0</v>
      </c>
      <c r="VRF3" s="7">
        <v>0</v>
      </c>
      <c r="VRG3" s="7">
        <v>0</v>
      </c>
      <c r="VRH3" s="7">
        <v>0</v>
      </c>
      <c r="VRI3" s="7">
        <v>0</v>
      </c>
      <c r="VRJ3" s="7">
        <v>0</v>
      </c>
      <c r="VRK3" s="7">
        <v>0</v>
      </c>
      <c r="VRL3" s="7">
        <v>0</v>
      </c>
      <c r="VRM3" s="7">
        <v>0</v>
      </c>
      <c r="VRN3" s="7">
        <v>0</v>
      </c>
      <c r="VRO3" s="7">
        <v>0</v>
      </c>
      <c r="VRP3" s="7">
        <v>0</v>
      </c>
      <c r="VRQ3" s="7">
        <v>0</v>
      </c>
      <c r="VRR3" s="7">
        <v>0</v>
      </c>
      <c r="VRS3" s="7">
        <v>0</v>
      </c>
      <c r="VRT3" s="7">
        <v>0</v>
      </c>
      <c r="VRU3" s="7">
        <v>0</v>
      </c>
      <c r="VRV3" s="7">
        <v>0</v>
      </c>
      <c r="VRW3" s="7">
        <v>0</v>
      </c>
      <c r="VRX3" s="7">
        <v>0</v>
      </c>
      <c r="VRY3" s="7">
        <v>0</v>
      </c>
      <c r="VRZ3" s="7">
        <v>0</v>
      </c>
      <c r="VSA3" s="7">
        <v>0</v>
      </c>
      <c r="VSB3" s="7">
        <v>0</v>
      </c>
      <c r="VSC3" s="7">
        <v>0</v>
      </c>
      <c r="VSD3" s="7">
        <v>0</v>
      </c>
      <c r="VSE3" s="7">
        <v>0</v>
      </c>
      <c r="VSF3" s="7">
        <v>0</v>
      </c>
      <c r="VSG3" s="7">
        <v>0</v>
      </c>
      <c r="VSH3" s="7">
        <v>0</v>
      </c>
      <c r="VSI3" s="7">
        <v>0</v>
      </c>
      <c r="VSJ3" s="7">
        <v>0</v>
      </c>
      <c r="VSK3" s="7">
        <v>0</v>
      </c>
      <c r="VSL3" s="7">
        <v>0</v>
      </c>
      <c r="VSM3" s="7">
        <v>0</v>
      </c>
      <c r="VSN3" s="7">
        <v>0</v>
      </c>
      <c r="VSO3" s="7">
        <v>0</v>
      </c>
      <c r="VSP3" s="7">
        <v>0</v>
      </c>
      <c r="VSQ3" s="7">
        <v>0</v>
      </c>
      <c r="VSR3" s="7">
        <v>0</v>
      </c>
      <c r="VSS3" s="7">
        <v>0</v>
      </c>
      <c r="VST3" s="7">
        <v>0</v>
      </c>
      <c r="VSU3" s="7">
        <v>0</v>
      </c>
      <c r="VSV3" s="7">
        <v>0</v>
      </c>
      <c r="VSW3" s="7">
        <v>0</v>
      </c>
      <c r="VSX3" s="7">
        <v>0</v>
      </c>
      <c r="VSY3" s="7">
        <v>0</v>
      </c>
      <c r="VSZ3" s="7">
        <v>0</v>
      </c>
      <c r="VTA3" s="7">
        <v>0</v>
      </c>
      <c r="VTB3" s="7">
        <v>0</v>
      </c>
      <c r="VTC3" s="7">
        <v>0</v>
      </c>
      <c r="VTD3" s="7">
        <v>0</v>
      </c>
      <c r="VTE3" s="7">
        <v>0</v>
      </c>
      <c r="VTF3" s="7">
        <v>0</v>
      </c>
      <c r="VTG3" s="7">
        <v>0</v>
      </c>
      <c r="VTH3" s="7">
        <v>0</v>
      </c>
      <c r="VTI3" s="7">
        <v>0</v>
      </c>
      <c r="VTJ3" s="7">
        <v>0</v>
      </c>
      <c r="VTK3" s="7">
        <v>0</v>
      </c>
      <c r="VTL3" s="7">
        <v>0</v>
      </c>
      <c r="VTM3" s="7">
        <v>0</v>
      </c>
      <c r="VTN3" s="7">
        <v>0</v>
      </c>
      <c r="VTO3" s="7">
        <v>0</v>
      </c>
      <c r="VTP3" s="7">
        <v>0</v>
      </c>
      <c r="VTQ3" s="7">
        <v>0</v>
      </c>
      <c r="VTR3" s="7">
        <v>0</v>
      </c>
      <c r="VTS3" s="7">
        <v>0</v>
      </c>
      <c r="VTT3" s="7">
        <v>0</v>
      </c>
      <c r="VTU3" s="7">
        <v>0</v>
      </c>
      <c r="VTV3" s="7">
        <v>0</v>
      </c>
      <c r="VTW3" s="7">
        <v>0</v>
      </c>
      <c r="VTX3" s="7">
        <v>0</v>
      </c>
      <c r="VTY3" s="7">
        <v>0</v>
      </c>
      <c r="VTZ3" s="7">
        <v>0</v>
      </c>
      <c r="VUA3" s="7">
        <v>0</v>
      </c>
      <c r="VUB3" s="7">
        <v>0</v>
      </c>
      <c r="VUC3" s="7">
        <v>0</v>
      </c>
      <c r="VUD3" s="7">
        <v>0</v>
      </c>
      <c r="VUE3" s="7">
        <v>0</v>
      </c>
      <c r="VUF3" s="7">
        <v>0</v>
      </c>
      <c r="VUG3" s="7">
        <v>0</v>
      </c>
      <c r="VUH3" s="7">
        <v>0</v>
      </c>
      <c r="VUI3" s="7">
        <v>0</v>
      </c>
      <c r="VUJ3" s="7">
        <v>0</v>
      </c>
      <c r="VUK3" s="7">
        <v>0</v>
      </c>
      <c r="VUL3" s="7">
        <v>0</v>
      </c>
      <c r="VUM3" s="7">
        <v>0</v>
      </c>
      <c r="VUN3" s="7">
        <v>0</v>
      </c>
      <c r="VUO3" s="7">
        <v>0</v>
      </c>
      <c r="VUP3" s="7">
        <v>0</v>
      </c>
      <c r="VUQ3" s="7">
        <v>0</v>
      </c>
      <c r="VUR3" s="7">
        <v>0</v>
      </c>
      <c r="VUS3" s="7">
        <v>0</v>
      </c>
      <c r="VUT3" s="7">
        <v>0</v>
      </c>
      <c r="VUU3" s="7">
        <v>0</v>
      </c>
      <c r="VUV3" s="7">
        <v>0</v>
      </c>
      <c r="VUW3" s="7">
        <v>0</v>
      </c>
      <c r="VUX3" s="7">
        <v>0</v>
      </c>
      <c r="VUY3" s="7">
        <v>0</v>
      </c>
      <c r="VUZ3" s="7">
        <v>0</v>
      </c>
      <c r="VVA3" s="7">
        <v>0</v>
      </c>
      <c r="VVB3" s="7">
        <v>0</v>
      </c>
      <c r="VVC3" s="7">
        <v>0</v>
      </c>
      <c r="VVD3" s="7">
        <v>0</v>
      </c>
      <c r="VVE3" s="7">
        <v>0</v>
      </c>
      <c r="VVF3" s="7">
        <v>0</v>
      </c>
      <c r="VVG3" s="7">
        <v>0</v>
      </c>
      <c r="VVH3" s="7">
        <v>0</v>
      </c>
      <c r="VVI3" s="7">
        <v>0</v>
      </c>
      <c r="VVJ3" s="7">
        <v>0</v>
      </c>
      <c r="VVK3" s="7">
        <v>0</v>
      </c>
      <c r="VVL3" s="7">
        <v>0</v>
      </c>
      <c r="VVM3" s="7">
        <v>0</v>
      </c>
      <c r="VVN3" s="7">
        <v>0</v>
      </c>
      <c r="VVO3" s="7">
        <v>0</v>
      </c>
      <c r="VVP3" s="7">
        <v>0</v>
      </c>
      <c r="VVQ3" s="7">
        <v>0</v>
      </c>
      <c r="VVR3" s="7">
        <v>0</v>
      </c>
      <c r="VVS3" s="7">
        <v>0</v>
      </c>
      <c r="VVT3" s="7">
        <v>0</v>
      </c>
      <c r="VVU3" s="7">
        <v>0</v>
      </c>
      <c r="VVV3" s="7">
        <v>0</v>
      </c>
      <c r="VVW3" s="7">
        <v>0</v>
      </c>
      <c r="VVX3" s="7">
        <v>0</v>
      </c>
      <c r="VVY3" s="7">
        <v>0</v>
      </c>
      <c r="VVZ3" s="7">
        <v>0</v>
      </c>
      <c r="VWA3" s="7">
        <v>0</v>
      </c>
      <c r="VWB3" s="7">
        <v>0</v>
      </c>
      <c r="VWC3" s="7">
        <v>0</v>
      </c>
      <c r="VWD3" s="7">
        <v>0</v>
      </c>
      <c r="VWE3" s="7">
        <v>0</v>
      </c>
      <c r="VWF3" s="7">
        <v>0</v>
      </c>
      <c r="VWG3" s="7">
        <v>0</v>
      </c>
      <c r="VWH3" s="7">
        <v>0</v>
      </c>
      <c r="VWI3" s="7">
        <v>0</v>
      </c>
      <c r="VWJ3" s="7">
        <v>0</v>
      </c>
      <c r="VWK3" s="7">
        <v>0</v>
      </c>
      <c r="VWL3" s="7">
        <v>0</v>
      </c>
      <c r="VWM3" s="7">
        <v>0</v>
      </c>
      <c r="VWN3" s="7">
        <v>0</v>
      </c>
      <c r="VWO3" s="7">
        <v>0</v>
      </c>
      <c r="VWP3" s="7">
        <v>0</v>
      </c>
      <c r="VWQ3" s="7">
        <v>0</v>
      </c>
      <c r="VWR3" s="7">
        <v>0</v>
      </c>
      <c r="VWS3" s="7">
        <v>0</v>
      </c>
      <c r="VWT3" s="7">
        <v>0</v>
      </c>
      <c r="VWU3" s="7">
        <v>0</v>
      </c>
      <c r="VWV3" s="7">
        <v>0</v>
      </c>
      <c r="VWW3" s="7">
        <v>0</v>
      </c>
      <c r="VWX3" s="7">
        <v>0</v>
      </c>
      <c r="VWY3" s="7">
        <v>0</v>
      </c>
      <c r="VWZ3" s="7">
        <v>0</v>
      </c>
      <c r="VXA3" s="7">
        <v>0</v>
      </c>
      <c r="VXB3" s="7">
        <v>0</v>
      </c>
      <c r="VXC3" s="7">
        <v>0</v>
      </c>
      <c r="VXD3" s="7">
        <v>0</v>
      </c>
      <c r="VXE3" s="7">
        <v>0</v>
      </c>
      <c r="VXF3" s="7">
        <v>0</v>
      </c>
      <c r="VXG3" s="7">
        <v>0</v>
      </c>
      <c r="VXH3" s="7">
        <v>0</v>
      </c>
      <c r="VXI3" s="7">
        <v>0</v>
      </c>
      <c r="VXJ3" s="7">
        <v>0</v>
      </c>
      <c r="VXK3" s="7">
        <v>0</v>
      </c>
      <c r="VXL3" s="7">
        <v>0</v>
      </c>
      <c r="VXM3" s="7">
        <v>0</v>
      </c>
      <c r="VXN3" s="7">
        <v>0</v>
      </c>
      <c r="VXO3" s="7">
        <v>0</v>
      </c>
      <c r="VXP3" s="7">
        <v>0</v>
      </c>
      <c r="VXQ3" s="7">
        <v>0</v>
      </c>
      <c r="VXR3" s="7">
        <v>0</v>
      </c>
      <c r="VXS3" s="7">
        <v>0</v>
      </c>
      <c r="VXT3" s="7">
        <v>0</v>
      </c>
      <c r="VXU3" s="7">
        <v>0</v>
      </c>
      <c r="VXV3" s="7">
        <v>0</v>
      </c>
      <c r="VXW3" s="7">
        <v>0</v>
      </c>
      <c r="VXX3" s="7">
        <v>0</v>
      </c>
      <c r="VXY3" s="7">
        <v>0</v>
      </c>
      <c r="VXZ3" s="7">
        <v>0</v>
      </c>
      <c r="VYA3" s="7">
        <v>0</v>
      </c>
      <c r="VYB3" s="7">
        <v>0</v>
      </c>
      <c r="VYC3" s="7">
        <v>0</v>
      </c>
      <c r="VYD3" s="7">
        <v>0</v>
      </c>
      <c r="VYE3" s="7">
        <v>0</v>
      </c>
      <c r="VYF3" s="7">
        <v>0</v>
      </c>
      <c r="VYG3" s="7">
        <v>0</v>
      </c>
      <c r="VYH3" s="7">
        <v>0</v>
      </c>
      <c r="VYI3" s="7">
        <v>0</v>
      </c>
      <c r="VYJ3" s="7">
        <v>0</v>
      </c>
      <c r="VYK3" s="7">
        <v>0</v>
      </c>
      <c r="VYL3" s="7">
        <v>0</v>
      </c>
      <c r="VYM3" s="7">
        <v>0</v>
      </c>
      <c r="VYN3" s="7">
        <v>0</v>
      </c>
      <c r="VYO3" s="7">
        <v>0</v>
      </c>
      <c r="VYP3" s="7">
        <v>0</v>
      </c>
      <c r="VYQ3" s="7">
        <v>0</v>
      </c>
      <c r="VYR3" s="7">
        <v>0</v>
      </c>
      <c r="VYS3" s="7">
        <v>0</v>
      </c>
      <c r="VYT3" s="7">
        <v>0</v>
      </c>
      <c r="VYU3" s="7">
        <v>0</v>
      </c>
      <c r="VYV3" s="7">
        <v>0</v>
      </c>
      <c r="VYW3" s="7">
        <v>0</v>
      </c>
      <c r="VYX3" s="7">
        <v>0</v>
      </c>
      <c r="VYY3" s="7">
        <v>0</v>
      </c>
      <c r="VYZ3" s="7">
        <v>0</v>
      </c>
      <c r="VZA3" s="7">
        <v>0</v>
      </c>
      <c r="VZB3" s="7">
        <v>0</v>
      </c>
      <c r="VZC3" s="7">
        <v>0</v>
      </c>
      <c r="VZD3" s="7">
        <v>0</v>
      </c>
      <c r="VZE3" s="7">
        <v>0</v>
      </c>
      <c r="VZF3" s="7">
        <v>0</v>
      </c>
      <c r="VZG3" s="7">
        <v>0</v>
      </c>
      <c r="VZH3" s="7">
        <v>0</v>
      </c>
      <c r="VZI3" s="7">
        <v>0</v>
      </c>
      <c r="VZJ3" s="7">
        <v>0</v>
      </c>
      <c r="VZK3" s="7">
        <v>0</v>
      </c>
      <c r="VZL3" s="7">
        <v>0</v>
      </c>
      <c r="VZM3" s="7">
        <v>0</v>
      </c>
      <c r="VZN3" s="7">
        <v>0</v>
      </c>
      <c r="VZO3" s="7">
        <v>0</v>
      </c>
      <c r="VZP3" s="7">
        <v>0</v>
      </c>
      <c r="VZQ3" s="7">
        <v>0</v>
      </c>
      <c r="VZR3" s="7">
        <v>0</v>
      </c>
      <c r="VZS3" s="7">
        <v>0</v>
      </c>
      <c r="VZT3" s="7">
        <v>0</v>
      </c>
      <c r="VZU3" s="7">
        <v>0</v>
      </c>
      <c r="VZV3" s="7">
        <v>0</v>
      </c>
      <c r="VZW3" s="7">
        <v>0</v>
      </c>
      <c r="VZX3" s="7">
        <v>0</v>
      </c>
      <c r="VZY3" s="7">
        <v>0</v>
      </c>
      <c r="VZZ3" s="7">
        <v>0</v>
      </c>
      <c r="WAA3" s="7">
        <v>0</v>
      </c>
      <c r="WAB3" s="7">
        <v>0</v>
      </c>
      <c r="WAC3" s="7">
        <v>0</v>
      </c>
      <c r="WAD3" s="7">
        <v>0</v>
      </c>
      <c r="WAE3" s="7">
        <v>0</v>
      </c>
      <c r="WAF3" s="7">
        <v>0</v>
      </c>
      <c r="WAG3" s="7">
        <v>0</v>
      </c>
      <c r="WAH3" s="7">
        <v>0</v>
      </c>
      <c r="WAI3" s="7">
        <v>0</v>
      </c>
      <c r="WAJ3" s="7">
        <v>0</v>
      </c>
      <c r="WAK3" s="7">
        <v>0</v>
      </c>
      <c r="WAL3" s="7">
        <v>0</v>
      </c>
      <c r="WAM3" s="7">
        <v>0</v>
      </c>
      <c r="WAN3" s="7">
        <v>0</v>
      </c>
      <c r="WAO3" s="7">
        <v>0</v>
      </c>
      <c r="WAP3" s="7">
        <v>0</v>
      </c>
      <c r="WAQ3" s="7">
        <v>0</v>
      </c>
      <c r="WAR3" s="7">
        <v>0</v>
      </c>
      <c r="WAS3" s="7">
        <v>0</v>
      </c>
      <c r="WAT3" s="7">
        <v>0</v>
      </c>
      <c r="WAU3" s="7">
        <v>0</v>
      </c>
      <c r="WAV3" s="7">
        <v>0</v>
      </c>
      <c r="WAW3" s="7">
        <v>0</v>
      </c>
      <c r="WAX3" s="7">
        <v>0</v>
      </c>
      <c r="WAY3" s="7">
        <v>0</v>
      </c>
      <c r="WAZ3" s="7">
        <v>0</v>
      </c>
      <c r="WBA3" s="7">
        <v>0</v>
      </c>
      <c r="WBB3" s="7">
        <v>0</v>
      </c>
      <c r="WBC3" s="7">
        <v>0</v>
      </c>
      <c r="WBD3" s="7">
        <v>0</v>
      </c>
      <c r="WBE3" s="7">
        <v>0</v>
      </c>
      <c r="WBF3" s="7">
        <v>0</v>
      </c>
      <c r="WBG3" s="7">
        <v>0</v>
      </c>
      <c r="WBH3" s="7">
        <v>0</v>
      </c>
      <c r="WBI3" s="7">
        <v>0</v>
      </c>
      <c r="WBJ3" s="7">
        <v>0</v>
      </c>
      <c r="WBK3" s="7">
        <v>0</v>
      </c>
      <c r="WBL3" s="7">
        <v>0</v>
      </c>
      <c r="WBM3" s="7">
        <v>0</v>
      </c>
      <c r="WBN3" s="7">
        <v>0</v>
      </c>
      <c r="WBO3" s="7">
        <v>0</v>
      </c>
      <c r="WBP3" s="7">
        <v>0</v>
      </c>
      <c r="WBQ3" s="7">
        <v>0</v>
      </c>
      <c r="WBR3" s="7">
        <v>0</v>
      </c>
      <c r="WBS3" s="7">
        <v>0</v>
      </c>
      <c r="WBT3" s="7">
        <v>0</v>
      </c>
      <c r="WBU3" s="7">
        <v>0</v>
      </c>
      <c r="WBV3" s="7">
        <v>0</v>
      </c>
      <c r="WBW3" s="7">
        <v>0</v>
      </c>
      <c r="WBX3" s="7">
        <v>0</v>
      </c>
      <c r="WBY3" s="7">
        <v>0</v>
      </c>
      <c r="WBZ3" s="7">
        <v>0</v>
      </c>
      <c r="WCA3" s="7">
        <v>0</v>
      </c>
      <c r="WCB3" s="7">
        <v>0</v>
      </c>
      <c r="WCC3" s="7">
        <v>0</v>
      </c>
      <c r="WCD3" s="7">
        <v>0</v>
      </c>
      <c r="WCE3" s="7">
        <v>0</v>
      </c>
      <c r="WCF3" s="7">
        <v>0</v>
      </c>
      <c r="WCG3" s="7">
        <v>0</v>
      </c>
      <c r="WCH3" s="7">
        <v>0</v>
      </c>
      <c r="WCI3" s="7">
        <v>0</v>
      </c>
      <c r="WCJ3" s="7">
        <v>0</v>
      </c>
      <c r="WCK3" s="7">
        <v>0</v>
      </c>
      <c r="WCL3" s="7">
        <v>0</v>
      </c>
      <c r="WCM3" s="7">
        <v>0</v>
      </c>
      <c r="WCN3" s="7">
        <v>0</v>
      </c>
      <c r="WCO3" s="7">
        <v>0</v>
      </c>
      <c r="WCP3" s="7">
        <v>0</v>
      </c>
      <c r="WCQ3" s="7">
        <v>0</v>
      </c>
      <c r="WCR3" s="7">
        <v>0</v>
      </c>
      <c r="WCS3" s="7">
        <v>0</v>
      </c>
      <c r="WCT3" s="7">
        <v>0</v>
      </c>
      <c r="WCU3" s="7">
        <v>0</v>
      </c>
      <c r="WCV3" s="7">
        <v>0</v>
      </c>
      <c r="WCW3" s="7">
        <v>0</v>
      </c>
      <c r="WCX3" s="7">
        <v>0</v>
      </c>
      <c r="WCY3" s="7">
        <v>0</v>
      </c>
      <c r="WCZ3" s="7">
        <v>0</v>
      </c>
      <c r="WDA3" s="7">
        <v>0</v>
      </c>
      <c r="WDB3" s="7">
        <v>0</v>
      </c>
      <c r="WDC3" s="7">
        <v>0</v>
      </c>
      <c r="WDD3" s="7">
        <v>0</v>
      </c>
      <c r="WDE3" s="7">
        <v>0</v>
      </c>
      <c r="WDF3" s="7">
        <v>0</v>
      </c>
      <c r="WDG3" s="7">
        <v>0</v>
      </c>
      <c r="WDH3" s="7">
        <v>0</v>
      </c>
      <c r="WDI3" s="7">
        <v>0</v>
      </c>
      <c r="WDJ3" s="7">
        <v>0</v>
      </c>
      <c r="WDK3" s="7">
        <v>0</v>
      </c>
      <c r="WDL3" s="7">
        <v>0</v>
      </c>
      <c r="WDM3" s="7">
        <v>0</v>
      </c>
      <c r="WDN3" s="7">
        <v>0</v>
      </c>
      <c r="WDO3" s="7">
        <v>0</v>
      </c>
      <c r="WDP3" s="7">
        <v>0</v>
      </c>
      <c r="WDQ3" s="7">
        <v>0</v>
      </c>
      <c r="WDR3" s="7">
        <v>0</v>
      </c>
      <c r="WDS3" s="7">
        <v>0</v>
      </c>
      <c r="WDT3" s="7">
        <v>0</v>
      </c>
      <c r="WDU3" s="7">
        <v>0</v>
      </c>
      <c r="WDV3" s="7">
        <v>0</v>
      </c>
      <c r="WDW3" s="7">
        <v>0</v>
      </c>
      <c r="WDX3" s="7">
        <v>0</v>
      </c>
      <c r="WDY3" s="7">
        <v>0</v>
      </c>
      <c r="WDZ3" s="7">
        <v>0</v>
      </c>
      <c r="WEA3" s="7">
        <v>0</v>
      </c>
      <c r="WEB3" s="7">
        <v>0</v>
      </c>
      <c r="WEC3" s="7">
        <v>0</v>
      </c>
      <c r="WED3" s="7">
        <v>0</v>
      </c>
      <c r="WEE3" s="7">
        <v>0</v>
      </c>
      <c r="WEF3" s="7">
        <v>0</v>
      </c>
      <c r="WEG3" s="7">
        <v>0</v>
      </c>
      <c r="WEH3" s="7">
        <v>0</v>
      </c>
      <c r="WEI3" s="7">
        <v>0</v>
      </c>
      <c r="WEJ3" s="7">
        <v>0</v>
      </c>
      <c r="WEK3" s="7">
        <v>0</v>
      </c>
      <c r="WEL3" s="7">
        <v>0</v>
      </c>
      <c r="WEM3" s="7">
        <v>0</v>
      </c>
      <c r="WEN3" s="7">
        <v>0</v>
      </c>
      <c r="WEO3" s="7">
        <v>0</v>
      </c>
      <c r="WEP3" s="7">
        <v>0</v>
      </c>
      <c r="WEQ3" s="7">
        <v>0</v>
      </c>
      <c r="WER3" s="7">
        <v>0</v>
      </c>
      <c r="WES3" s="7">
        <v>0</v>
      </c>
      <c r="WET3" s="7">
        <v>0</v>
      </c>
      <c r="WEU3" s="7">
        <v>0</v>
      </c>
      <c r="WEV3" s="7">
        <v>0</v>
      </c>
      <c r="WEW3" s="7">
        <v>0</v>
      </c>
      <c r="WEX3" s="7">
        <v>0</v>
      </c>
      <c r="WEY3" s="7">
        <v>0</v>
      </c>
      <c r="WEZ3" s="7">
        <v>0</v>
      </c>
      <c r="WFA3" s="7">
        <v>0</v>
      </c>
      <c r="WFB3" s="7">
        <v>0</v>
      </c>
      <c r="WFC3" s="7">
        <v>0</v>
      </c>
      <c r="WFD3" s="7">
        <v>0</v>
      </c>
      <c r="WFE3" s="7">
        <v>0</v>
      </c>
      <c r="WFF3" s="7">
        <v>0</v>
      </c>
      <c r="WFG3" s="7">
        <v>0</v>
      </c>
      <c r="WFH3" s="7">
        <v>0</v>
      </c>
      <c r="WFI3" s="7">
        <v>0</v>
      </c>
      <c r="WFJ3" s="7">
        <v>0</v>
      </c>
      <c r="WFK3" s="7">
        <v>0</v>
      </c>
      <c r="WFL3" s="7">
        <v>0</v>
      </c>
      <c r="WFM3" s="7">
        <v>0</v>
      </c>
      <c r="WFN3" s="7">
        <v>0</v>
      </c>
      <c r="WFO3" s="7">
        <v>0</v>
      </c>
      <c r="WFP3" s="7">
        <v>0</v>
      </c>
      <c r="WFQ3" s="7">
        <v>0</v>
      </c>
      <c r="WFR3" s="7">
        <v>0</v>
      </c>
      <c r="WFS3" s="7">
        <v>0</v>
      </c>
      <c r="WFT3" s="7">
        <v>0</v>
      </c>
      <c r="WFU3" s="7">
        <v>0</v>
      </c>
      <c r="WFV3" s="7">
        <v>0</v>
      </c>
      <c r="WFW3" s="7">
        <v>0</v>
      </c>
      <c r="WFX3" s="7">
        <v>0</v>
      </c>
      <c r="WFY3" s="7">
        <v>0</v>
      </c>
      <c r="WFZ3" s="7">
        <v>0</v>
      </c>
      <c r="WGA3" s="7">
        <v>0</v>
      </c>
      <c r="WGB3" s="7">
        <v>0</v>
      </c>
      <c r="WGC3" s="7">
        <v>0</v>
      </c>
      <c r="WGD3" s="7">
        <v>0</v>
      </c>
      <c r="WGE3" s="7">
        <v>0</v>
      </c>
      <c r="WGF3" s="7">
        <v>0</v>
      </c>
      <c r="WGG3" s="7">
        <v>0</v>
      </c>
      <c r="WGH3" s="7">
        <v>0</v>
      </c>
      <c r="WGI3" s="7">
        <v>0</v>
      </c>
      <c r="WGJ3" s="7">
        <v>0</v>
      </c>
      <c r="WGK3" s="7">
        <v>0</v>
      </c>
      <c r="WGL3" s="7">
        <v>0</v>
      </c>
      <c r="WGM3" s="7">
        <v>0</v>
      </c>
      <c r="WGN3" s="7">
        <v>0</v>
      </c>
      <c r="WGO3" s="7">
        <v>0</v>
      </c>
      <c r="WGP3" s="7">
        <v>0</v>
      </c>
      <c r="WGQ3" s="7">
        <v>0</v>
      </c>
      <c r="WGR3" s="7">
        <v>0</v>
      </c>
      <c r="WGS3" s="7">
        <v>0</v>
      </c>
      <c r="WGT3" s="7">
        <v>0</v>
      </c>
      <c r="WGU3" s="7">
        <v>0</v>
      </c>
      <c r="WGV3" s="7">
        <v>0</v>
      </c>
      <c r="WGW3" s="7">
        <v>0</v>
      </c>
      <c r="WGX3" s="7">
        <v>0</v>
      </c>
      <c r="WGY3" s="7">
        <v>0</v>
      </c>
      <c r="WGZ3" s="7">
        <v>0</v>
      </c>
      <c r="WHA3" s="7">
        <v>0</v>
      </c>
      <c r="WHB3" s="7">
        <v>0</v>
      </c>
      <c r="WHC3" s="7">
        <v>0</v>
      </c>
      <c r="WHD3" s="7">
        <v>0</v>
      </c>
      <c r="WHE3" s="7">
        <v>0</v>
      </c>
      <c r="WHF3" s="7">
        <v>0</v>
      </c>
      <c r="WHG3" s="7">
        <v>0</v>
      </c>
      <c r="WHH3" s="7">
        <v>0</v>
      </c>
      <c r="WHI3" s="7">
        <v>0</v>
      </c>
      <c r="WHJ3" s="7">
        <v>0</v>
      </c>
      <c r="WHK3" s="7">
        <v>0</v>
      </c>
      <c r="WHL3" s="7">
        <v>0</v>
      </c>
      <c r="WHM3" s="7">
        <v>0</v>
      </c>
      <c r="WHN3" s="7">
        <v>0</v>
      </c>
      <c r="WHO3" s="7">
        <v>0</v>
      </c>
      <c r="WHP3" s="7">
        <v>0</v>
      </c>
      <c r="WHQ3" s="7">
        <v>0</v>
      </c>
      <c r="WHR3" s="7">
        <v>0</v>
      </c>
      <c r="WHS3" s="7">
        <v>0</v>
      </c>
      <c r="WHT3" s="7">
        <v>0</v>
      </c>
      <c r="WHU3" s="7">
        <v>0</v>
      </c>
      <c r="WHV3" s="7">
        <v>0</v>
      </c>
      <c r="WHW3" s="7">
        <v>0</v>
      </c>
      <c r="WHX3" s="7">
        <v>0</v>
      </c>
      <c r="WHY3" s="7">
        <v>0</v>
      </c>
      <c r="WHZ3" s="7">
        <v>0</v>
      </c>
      <c r="WIA3" s="7">
        <v>0</v>
      </c>
      <c r="WIB3" s="7">
        <v>0</v>
      </c>
      <c r="WIC3" s="7">
        <v>0</v>
      </c>
      <c r="WID3" s="7">
        <v>0</v>
      </c>
      <c r="WIE3" s="7">
        <v>0</v>
      </c>
      <c r="WIF3" s="7">
        <v>0</v>
      </c>
      <c r="WIG3" s="7">
        <v>0</v>
      </c>
      <c r="WIH3" s="7">
        <v>0</v>
      </c>
      <c r="WII3" s="7">
        <v>0</v>
      </c>
      <c r="WIJ3" s="7">
        <v>0</v>
      </c>
      <c r="WIK3" s="7">
        <v>0</v>
      </c>
      <c r="WIL3" s="7">
        <v>0</v>
      </c>
      <c r="WIM3" s="7">
        <v>0</v>
      </c>
      <c r="WIN3" s="7">
        <v>0</v>
      </c>
      <c r="WIO3" s="7">
        <v>0</v>
      </c>
      <c r="WIP3" s="7">
        <v>0</v>
      </c>
      <c r="WIQ3" s="7">
        <v>0</v>
      </c>
      <c r="WIR3" s="7">
        <v>0</v>
      </c>
      <c r="WIS3" s="7">
        <v>0</v>
      </c>
      <c r="WIT3" s="7">
        <v>0</v>
      </c>
      <c r="WIU3" s="7">
        <v>0</v>
      </c>
      <c r="WIV3" s="7">
        <v>0</v>
      </c>
      <c r="WIW3" s="7">
        <v>0</v>
      </c>
      <c r="WIX3" s="7">
        <v>0</v>
      </c>
      <c r="WIY3" s="7">
        <v>0</v>
      </c>
      <c r="WIZ3" s="7">
        <v>0</v>
      </c>
      <c r="WJA3" s="7">
        <v>0</v>
      </c>
      <c r="WJB3" s="7">
        <v>0</v>
      </c>
      <c r="WJC3" s="7">
        <v>0</v>
      </c>
      <c r="WJD3" s="7">
        <v>0</v>
      </c>
      <c r="WJE3" s="7">
        <v>0</v>
      </c>
      <c r="WJF3" s="7">
        <v>0</v>
      </c>
      <c r="WJG3" s="7">
        <v>0</v>
      </c>
      <c r="WJH3" s="7">
        <v>0</v>
      </c>
      <c r="WJI3" s="7">
        <v>0</v>
      </c>
      <c r="WJJ3" s="7">
        <v>0</v>
      </c>
      <c r="WJK3" s="7">
        <v>0</v>
      </c>
      <c r="WJL3" s="7">
        <v>0</v>
      </c>
      <c r="WJM3" s="7">
        <v>0</v>
      </c>
      <c r="WJN3" s="7">
        <v>0</v>
      </c>
      <c r="WJO3" s="7">
        <v>0</v>
      </c>
      <c r="WJP3" s="7">
        <v>0</v>
      </c>
      <c r="WJQ3" s="7">
        <v>0</v>
      </c>
      <c r="WJR3" s="7">
        <v>0</v>
      </c>
      <c r="WJS3" s="7">
        <v>0</v>
      </c>
      <c r="WJT3" s="7">
        <v>0</v>
      </c>
      <c r="WJU3" s="7">
        <v>0</v>
      </c>
      <c r="WJV3" s="7">
        <v>0</v>
      </c>
      <c r="WJW3" s="7">
        <v>0</v>
      </c>
      <c r="WJX3" s="7">
        <v>0</v>
      </c>
      <c r="WJY3" s="7">
        <v>0</v>
      </c>
      <c r="WJZ3" s="7">
        <v>0</v>
      </c>
      <c r="WKA3" s="7">
        <v>0</v>
      </c>
      <c r="WKB3" s="7">
        <v>0</v>
      </c>
      <c r="WKC3" s="7">
        <v>0</v>
      </c>
      <c r="WKD3" s="7">
        <v>0</v>
      </c>
      <c r="WKE3" s="7">
        <v>0</v>
      </c>
      <c r="WKF3" s="7">
        <v>0</v>
      </c>
      <c r="WKG3" s="7">
        <v>0</v>
      </c>
      <c r="WKH3" s="7">
        <v>0</v>
      </c>
      <c r="WKI3" s="7">
        <v>0</v>
      </c>
      <c r="WKJ3" s="7">
        <v>0</v>
      </c>
      <c r="WKK3" s="7">
        <v>0</v>
      </c>
      <c r="WKL3" s="7">
        <v>0</v>
      </c>
      <c r="WKM3" s="7">
        <v>0</v>
      </c>
      <c r="WKN3" s="7">
        <v>0</v>
      </c>
      <c r="WKO3" s="7">
        <v>0</v>
      </c>
      <c r="WKP3" s="7">
        <v>0</v>
      </c>
      <c r="WKQ3" s="7">
        <v>0</v>
      </c>
      <c r="WKR3" s="7">
        <v>0</v>
      </c>
      <c r="WKS3" s="7">
        <v>0</v>
      </c>
      <c r="WKT3" s="7">
        <v>0</v>
      </c>
      <c r="WKU3" s="7">
        <v>0</v>
      </c>
      <c r="WKV3" s="7">
        <v>0</v>
      </c>
      <c r="WKW3" s="7">
        <v>0</v>
      </c>
      <c r="WKX3" s="7">
        <v>0</v>
      </c>
      <c r="WKY3" s="7">
        <v>0</v>
      </c>
      <c r="WKZ3" s="7">
        <v>0</v>
      </c>
      <c r="WLA3" s="7">
        <v>0</v>
      </c>
      <c r="WLB3" s="7">
        <v>0</v>
      </c>
      <c r="WLC3" s="7">
        <v>0</v>
      </c>
      <c r="WLD3" s="7">
        <v>0</v>
      </c>
      <c r="WLE3" s="7">
        <v>0</v>
      </c>
      <c r="WLF3" s="7">
        <v>0</v>
      </c>
      <c r="WLG3" s="7">
        <v>0</v>
      </c>
      <c r="WLH3" s="7">
        <v>0</v>
      </c>
      <c r="WLI3" s="7">
        <v>0</v>
      </c>
      <c r="WLJ3" s="7">
        <v>0</v>
      </c>
      <c r="WLK3" s="7">
        <v>0</v>
      </c>
      <c r="WLL3" s="7">
        <v>0</v>
      </c>
      <c r="WLM3" s="7">
        <v>0</v>
      </c>
      <c r="WLN3" s="7">
        <v>0</v>
      </c>
      <c r="WLO3" s="7">
        <v>0</v>
      </c>
      <c r="WLP3" s="7">
        <v>0</v>
      </c>
      <c r="WLQ3" s="7">
        <v>0</v>
      </c>
      <c r="WLR3" s="7">
        <v>0</v>
      </c>
      <c r="WLS3" s="7">
        <v>0</v>
      </c>
      <c r="WLT3" s="7">
        <v>0</v>
      </c>
      <c r="WLU3" s="7">
        <v>0</v>
      </c>
      <c r="WLV3" s="7">
        <v>0</v>
      </c>
      <c r="WLW3" s="7">
        <v>0</v>
      </c>
      <c r="WLX3" s="7">
        <v>0</v>
      </c>
      <c r="WLY3" s="7">
        <v>0</v>
      </c>
      <c r="WLZ3" s="7">
        <v>0</v>
      </c>
      <c r="WMA3" s="7">
        <v>0</v>
      </c>
      <c r="WMB3" s="7">
        <v>0</v>
      </c>
      <c r="WMC3" s="7">
        <v>0</v>
      </c>
      <c r="WMD3" s="7">
        <v>0</v>
      </c>
      <c r="WME3" s="7">
        <v>0</v>
      </c>
      <c r="WMF3" s="7">
        <v>0</v>
      </c>
      <c r="WMG3" s="7">
        <v>0</v>
      </c>
      <c r="WMH3" s="7">
        <v>0</v>
      </c>
      <c r="WMI3" s="7">
        <v>0</v>
      </c>
      <c r="WMJ3" s="7">
        <v>0</v>
      </c>
      <c r="WMK3" s="7">
        <v>0</v>
      </c>
      <c r="WML3" s="7">
        <v>0</v>
      </c>
      <c r="WMM3" s="7">
        <v>0</v>
      </c>
      <c r="WMN3" s="7">
        <v>0</v>
      </c>
      <c r="WMO3" s="7">
        <v>0</v>
      </c>
      <c r="WMP3" s="7">
        <v>0</v>
      </c>
      <c r="WMQ3" s="7">
        <v>0</v>
      </c>
      <c r="WMR3" s="7">
        <v>0</v>
      </c>
      <c r="WMS3" s="7">
        <v>0</v>
      </c>
      <c r="WMT3" s="7">
        <v>0</v>
      </c>
      <c r="WMU3" s="7">
        <v>0</v>
      </c>
      <c r="WMV3" s="7">
        <v>0</v>
      </c>
      <c r="WMW3" s="7">
        <v>0</v>
      </c>
      <c r="WMX3" s="7">
        <v>0</v>
      </c>
      <c r="WMY3" s="7">
        <v>0</v>
      </c>
      <c r="WMZ3" s="7">
        <v>0</v>
      </c>
      <c r="WNA3" s="7">
        <v>0</v>
      </c>
      <c r="WNB3" s="7">
        <v>0</v>
      </c>
      <c r="WNC3" s="7">
        <v>0</v>
      </c>
      <c r="WND3" s="7">
        <v>0</v>
      </c>
      <c r="WNE3" s="7">
        <v>0</v>
      </c>
      <c r="WNF3" s="7">
        <v>0</v>
      </c>
      <c r="WNG3" s="7">
        <v>0</v>
      </c>
      <c r="WNH3" s="7">
        <v>0</v>
      </c>
      <c r="WNI3" s="7">
        <v>0</v>
      </c>
      <c r="WNJ3" s="7">
        <v>0</v>
      </c>
      <c r="WNK3" s="7">
        <v>0</v>
      </c>
      <c r="WNL3" s="7">
        <v>0</v>
      </c>
      <c r="WNM3" s="7">
        <v>0</v>
      </c>
      <c r="WNN3" s="7">
        <v>0</v>
      </c>
      <c r="WNO3" s="7">
        <v>0</v>
      </c>
      <c r="WNP3" s="7">
        <v>0</v>
      </c>
      <c r="WNQ3" s="7">
        <v>0</v>
      </c>
      <c r="WNR3" s="7">
        <v>0</v>
      </c>
      <c r="WNS3" s="7">
        <v>0</v>
      </c>
      <c r="WNT3" s="7">
        <v>0</v>
      </c>
      <c r="WNU3" s="7">
        <v>0</v>
      </c>
      <c r="WNV3" s="7">
        <v>0</v>
      </c>
      <c r="WNW3" s="7">
        <v>0</v>
      </c>
      <c r="WNX3" s="7">
        <v>0</v>
      </c>
      <c r="WNY3" s="7">
        <v>0</v>
      </c>
      <c r="WNZ3" s="7">
        <v>0</v>
      </c>
      <c r="WOA3" s="7">
        <v>0</v>
      </c>
      <c r="WOB3" s="7">
        <v>0</v>
      </c>
      <c r="WOC3" s="7">
        <v>0</v>
      </c>
      <c r="WOD3" s="7">
        <v>0</v>
      </c>
      <c r="WOE3" s="7">
        <v>0</v>
      </c>
      <c r="WOF3" s="7">
        <v>0</v>
      </c>
      <c r="WOG3" s="7">
        <v>0</v>
      </c>
      <c r="WOH3" s="7">
        <v>0</v>
      </c>
      <c r="WOI3" s="7">
        <v>0</v>
      </c>
      <c r="WOJ3" s="7">
        <v>0</v>
      </c>
      <c r="WOK3" s="7">
        <v>0</v>
      </c>
      <c r="WOL3" s="7">
        <v>0</v>
      </c>
      <c r="WOM3" s="7">
        <v>0</v>
      </c>
      <c r="WON3" s="7">
        <v>0</v>
      </c>
      <c r="WOO3" s="7">
        <v>0</v>
      </c>
      <c r="WOP3" s="7">
        <v>0</v>
      </c>
      <c r="WOQ3" s="7">
        <v>0</v>
      </c>
      <c r="WOR3" s="7">
        <v>0</v>
      </c>
      <c r="WOS3" s="7">
        <v>0</v>
      </c>
      <c r="WOT3" s="7">
        <v>0</v>
      </c>
      <c r="WOU3" s="7">
        <v>0</v>
      </c>
      <c r="WOV3" s="7">
        <v>0</v>
      </c>
      <c r="WOW3" s="7">
        <v>0</v>
      </c>
      <c r="WOX3" s="7">
        <v>0</v>
      </c>
      <c r="WOY3" s="7">
        <v>0</v>
      </c>
      <c r="WOZ3" s="7">
        <v>0</v>
      </c>
      <c r="WPA3" s="7">
        <v>0</v>
      </c>
      <c r="WPB3" s="7">
        <v>0</v>
      </c>
      <c r="WPC3" s="7">
        <v>0</v>
      </c>
      <c r="WPD3" s="7">
        <v>0</v>
      </c>
      <c r="WPE3" s="7">
        <v>0</v>
      </c>
      <c r="WPF3" s="7">
        <v>0</v>
      </c>
      <c r="WPG3" s="7">
        <v>0</v>
      </c>
      <c r="WPH3" s="7">
        <v>0</v>
      </c>
      <c r="WPI3" s="7">
        <v>0</v>
      </c>
      <c r="WPJ3" s="7">
        <v>0</v>
      </c>
      <c r="WPK3" s="7">
        <v>0</v>
      </c>
      <c r="WPL3" s="7">
        <v>0</v>
      </c>
      <c r="WPM3" s="7">
        <v>0</v>
      </c>
      <c r="WPN3" s="7">
        <v>0</v>
      </c>
      <c r="WPO3" s="7">
        <v>0</v>
      </c>
      <c r="WPP3" s="7">
        <v>0</v>
      </c>
      <c r="WPQ3" s="7">
        <v>0</v>
      </c>
      <c r="WPR3" s="7">
        <v>0</v>
      </c>
      <c r="WPS3" s="7">
        <v>0</v>
      </c>
      <c r="WPT3" s="7">
        <v>0</v>
      </c>
      <c r="WPU3" s="7">
        <v>0</v>
      </c>
      <c r="WPV3" s="7">
        <v>0</v>
      </c>
      <c r="WPW3" s="7">
        <v>0</v>
      </c>
      <c r="WPX3" s="7">
        <v>0</v>
      </c>
      <c r="WPY3" s="7">
        <v>0</v>
      </c>
      <c r="WPZ3" s="7">
        <v>0</v>
      </c>
      <c r="WQA3" s="7">
        <v>0</v>
      </c>
      <c r="WQB3" s="7">
        <v>0</v>
      </c>
      <c r="WQC3" s="7">
        <v>0</v>
      </c>
      <c r="WQD3" s="7">
        <v>0</v>
      </c>
      <c r="WQE3" s="7">
        <v>0</v>
      </c>
      <c r="WQF3" s="7">
        <v>0</v>
      </c>
      <c r="WQG3" s="7">
        <v>0</v>
      </c>
      <c r="WQH3" s="7">
        <v>0</v>
      </c>
      <c r="WQI3" s="7">
        <v>0</v>
      </c>
      <c r="WQJ3" s="7">
        <v>0</v>
      </c>
      <c r="WQK3" s="7">
        <v>0</v>
      </c>
      <c r="WQL3" s="7">
        <v>0</v>
      </c>
      <c r="WQM3" s="7">
        <v>0</v>
      </c>
      <c r="WQN3" s="7">
        <v>0</v>
      </c>
      <c r="WQO3" s="7">
        <v>0</v>
      </c>
      <c r="WQP3" s="7">
        <v>0</v>
      </c>
      <c r="WQQ3" s="7">
        <v>0</v>
      </c>
      <c r="WQR3" s="7">
        <v>0</v>
      </c>
      <c r="WQS3" s="7">
        <v>0</v>
      </c>
      <c r="WQT3" s="7">
        <v>0</v>
      </c>
      <c r="WQU3" s="7">
        <v>0</v>
      </c>
      <c r="WQV3" s="7">
        <v>0</v>
      </c>
      <c r="WQW3" s="7">
        <v>0</v>
      </c>
      <c r="WQX3" s="7">
        <v>0</v>
      </c>
      <c r="WQY3" s="7">
        <v>0</v>
      </c>
      <c r="WQZ3" s="7">
        <v>0</v>
      </c>
      <c r="WRA3" s="7">
        <v>0</v>
      </c>
      <c r="WRB3" s="7">
        <v>0</v>
      </c>
      <c r="WRC3" s="7">
        <v>0</v>
      </c>
      <c r="WRD3" s="7">
        <v>0</v>
      </c>
      <c r="WRE3" s="7">
        <v>0</v>
      </c>
      <c r="WRF3" s="7">
        <v>0</v>
      </c>
      <c r="WRG3" s="7">
        <v>0</v>
      </c>
      <c r="WRH3" s="7">
        <v>0</v>
      </c>
      <c r="WRI3" s="7">
        <v>0</v>
      </c>
      <c r="WRJ3" s="7">
        <v>0</v>
      </c>
      <c r="WRK3" s="7">
        <v>0</v>
      </c>
      <c r="WRL3" s="7">
        <v>0</v>
      </c>
      <c r="WRM3" s="7">
        <v>0</v>
      </c>
      <c r="WRN3" s="7">
        <v>0</v>
      </c>
      <c r="WRO3" s="7">
        <v>0</v>
      </c>
      <c r="WRP3" s="7">
        <v>0</v>
      </c>
      <c r="WRQ3" s="7">
        <v>0</v>
      </c>
      <c r="WRR3" s="7">
        <v>0</v>
      </c>
      <c r="WRS3" s="7">
        <v>0</v>
      </c>
      <c r="WRT3" s="7">
        <v>0</v>
      </c>
      <c r="WRU3" s="7">
        <v>0</v>
      </c>
      <c r="WRV3" s="7">
        <v>0</v>
      </c>
      <c r="WRW3" s="7">
        <v>0</v>
      </c>
      <c r="WRX3" s="7">
        <v>0</v>
      </c>
      <c r="WRY3" s="7">
        <v>0</v>
      </c>
      <c r="WRZ3" s="7">
        <v>0</v>
      </c>
      <c r="WSA3" s="7">
        <v>0</v>
      </c>
      <c r="WSB3" s="7">
        <v>0</v>
      </c>
      <c r="WSC3" s="7">
        <v>0</v>
      </c>
      <c r="WSD3" s="7">
        <v>0</v>
      </c>
      <c r="WSE3" s="7">
        <v>0</v>
      </c>
      <c r="WSF3" s="7">
        <v>0</v>
      </c>
      <c r="WSG3" s="7">
        <v>0</v>
      </c>
      <c r="WSH3" s="7">
        <v>0</v>
      </c>
      <c r="WSI3" s="7">
        <v>0</v>
      </c>
      <c r="WSJ3" s="7">
        <v>0</v>
      </c>
      <c r="WSK3" s="7">
        <v>0</v>
      </c>
      <c r="WSL3" s="7">
        <v>0</v>
      </c>
      <c r="WSM3" s="7">
        <v>0</v>
      </c>
      <c r="WSN3" s="7">
        <v>0</v>
      </c>
      <c r="WSO3" s="7">
        <v>0</v>
      </c>
      <c r="WSP3" s="7">
        <v>0</v>
      </c>
      <c r="WSQ3" s="7">
        <v>0</v>
      </c>
      <c r="WSR3" s="7">
        <v>0</v>
      </c>
      <c r="WSS3" s="7">
        <v>0</v>
      </c>
      <c r="WST3" s="7">
        <v>0</v>
      </c>
      <c r="WSU3" s="7">
        <v>0</v>
      </c>
      <c r="WSV3" s="7">
        <v>0</v>
      </c>
      <c r="WSW3" s="7">
        <v>0</v>
      </c>
      <c r="WSX3" s="7">
        <v>0</v>
      </c>
      <c r="WSY3" s="7">
        <v>0</v>
      </c>
      <c r="WSZ3" s="7">
        <v>0</v>
      </c>
      <c r="WTA3" s="7">
        <v>0</v>
      </c>
      <c r="WTB3" s="7">
        <v>0</v>
      </c>
      <c r="WTC3" s="7">
        <v>0</v>
      </c>
      <c r="WTD3" s="7">
        <v>0</v>
      </c>
      <c r="WTE3" s="7">
        <v>0</v>
      </c>
      <c r="WTF3" s="7">
        <v>0</v>
      </c>
      <c r="WTG3" s="7">
        <v>0</v>
      </c>
      <c r="WTH3" s="7">
        <v>0</v>
      </c>
      <c r="WTI3" s="7">
        <v>0</v>
      </c>
      <c r="WTJ3" s="7">
        <v>0</v>
      </c>
      <c r="WTK3" s="7">
        <v>0</v>
      </c>
      <c r="WTL3" s="7">
        <v>0</v>
      </c>
      <c r="WTM3" s="7">
        <v>0</v>
      </c>
      <c r="WTN3" s="7">
        <v>0</v>
      </c>
      <c r="WTO3" s="7">
        <v>0</v>
      </c>
      <c r="WTP3" s="7">
        <v>0</v>
      </c>
      <c r="WTQ3" s="7">
        <v>0</v>
      </c>
      <c r="WTR3" s="7">
        <v>0</v>
      </c>
      <c r="WTS3" s="7">
        <v>0</v>
      </c>
      <c r="WTT3" s="7">
        <v>0</v>
      </c>
      <c r="WTU3" s="7">
        <v>0</v>
      </c>
      <c r="WTV3" s="7">
        <v>0</v>
      </c>
      <c r="WTW3" s="7">
        <v>0</v>
      </c>
      <c r="WTX3" s="7">
        <v>0</v>
      </c>
      <c r="WTY3" s="7">
        <v>0</v>
      </c>
      <c r="WTZ3" s="7">
        <v>0</v>
      </c>
      <c r="WUA3" s="7">
        <v>0</v>
      </c>
      <c r="WUB3" s="7">
        <v>0</v>
      </c>
      <c r="WUC3" s="7">
        <v>0</v>
      </c>
      <c r="WUD3" s="7">
        <v>0</v>
      </c>
      <c r="WUE3" s="7">
        <v>0</v>
      </c>
      <c r="WUF3" s="7">
        <v>0</v>
      </c>
      <c r="WUG3" s="7">
        <v>0</v>
      </c>
      <c r="WUH3" s="7">
        <v>0</v>
      </c>
      <c r="WUI3" s="7">
        <v>0</v>
      </c>
      <c r="WUJ3" s="7">
        <v>0</v>
      </c>
      <c r="WUK3" s="7">
        <v>0</v>
      </c>
      <c r="WUL3" s="7">
        <v>0</v>
      </c>
      <c r="WUM3" s="7">
        <v>0</v>
      </c>
      <c r="WUN3" s="7">
        <v>0</v>
      </c>
      <c r="WUO3" s="7">
        <v>0</v>
      </c>
      <c r="WUP3" s="7">
        <v>0</v>
      </c>
      <c r="WUQ3" s="7">
        <v>0</v>
      </c>
      <c r="WUR3" s="7">
        <v>0</v>
      </c>
      <c r="WUS3" s="7">
        <v>0</v>
      </c>
      <c r="WUT3" s="7">
        <v>0</v>
      </c>
      <c r="WUU3" s="7">
        <v>0</v>
      </c>
      <c r="WUV3" s="7">
        <v>0</v>
      </c>
      <c r="WUW3" s="7">
        <v>0</v>
      </c>
      <c r="WUX3" s="7">
        <v>0</v>
      </c>
      <c r="WUY3" s="7">
        <v>0</v>
      </c>
      <c r="WUZ3" s="7">
        <v>0</v>
      </c>
      <c r="WVA3" s="7">
        <v>0</v>
      </c>
      <c r="WVB3" s="7">
        <v>0</v>
      </c>
      <c r="WVC3" s="7">
        <v>0</v>
      </c>
      <c r="WVD3" s="7">
        <v>0</v>
      </c>
      <c r="WVE3" s="7">
        <v>0</v>
      </c>
      <c r="WVF3" s="7">
        <v>0</v>
      </c>
      <c r="WVG3" s="7">
        <v>0</v>
      </c>
      <c r="WVH3" s="7">
        <v>0</v>
      </c>
      <c r="WVI3" s="7">
        <v>0</v>
      </c>
      <c r="WVJ3" s="7">
        <v>0</v>
      </c>
      <c r="WVK3" s="7">
        <v>0</v>
      </c>
      <c r="WVL3" s="7">
        <v>0</v>
      </c>
      <c r="WVM3" s="7">
        <v>0</v>
      </c>
      <c r="WVN3" s="7">
        <v>0</v>
      </c>
      <c r="WVO3" s="7">
        <v>0</v>
      </c>
      <c r="WVP3" s="7">
        <v>0</v>
      </c>
      <c r="WVQ3" s="7">
        <v>0</v>
      </c>
      <c r="WVR3" s="7">
        <v>0</v>
      </c>
      <c r="WVS3" s="7">
        <v>0</v>
      </c>
      <c r="WVT3" s="7">
        <v>0</v>
      </c>
      <c r="WVU3" s="7">
        <v>0</v>
      </c>
      <c r="WVV3" s="7">
        <v>0</v>
      </c>
      <c r="WVW3" s="7">
        <v>0</v>
      </c>
      <c r="WVX3" s="7">
        <v>0</v>
      </c>
      <c r="WVY3" s="7">
        <v>0</v>
      </c>
      <c r="WVZ3" s="7">
        <v>0</v>
      </c>
      <c r="WWA3" s="7">
        <v>0</v>
      </c>
      <c r="WWB3" s="7">
        <v>0</v>
      </c>
      <c r="WWC3" s="7">
        <v>0</v>
      </c>
      <c r="WWD3" s="7">
        <v>0</v>
      </c>
      <c r="WWE3" s="7">
        <v>0</v>
      </c>
      <c r="WWF3" s="7">
        <v>0</v>
      </c>
      <c r="WWG3" s="7">
        <v>0</v>
      </c>
      <c r="WWH3" s="7">
        <v>0</v>
      </c>
      <c r="WWI3" s="7">
        <v>0</v>
      </c>
      <c r="WWJ3" s="7">
        <v>0</v>
      </c>
      <c r="WWK3" s="7">
        <v>0</v>
      </c>
      <c r="WWL3" s="7">
        <v>0</v>
      </c>
      <c r="WWM3" s="7">
        <v>0</v>
      </c>
      <c r="WWN3" s="7">
        <v>0</v>
      </c>
      <c r="WWO3" s="7">
        <v>0</v>
      </c>
      <c r="WWP3" s="7">
        <v>0</v>
      </c>
      <c r="WWQ3" s="7">
        <v>0</v>
      </c>
      <c r="WWR3" s="7">
        <v>0</v>
      </c>
      <c r="WWS3" s="7">
        <v>0</v>
      </c>
      <c r="WWT3" s="7">
        <v>0</v>
      </c>
      <c r="WWU3" s="7">
        <v>0</v>
      </c>
      <c r="WWV3" s="7">
        <v>0</v>
      </c>
      <c r="WWW3" s="7">
        <v>0</v>
      </c>
      <c r="WWX3" s="7">
        <v>0</v>
      </c>
      <c r="WWY3" s="7">
        <v>0</v>
      </c>
      <c r="WWZ3" s="7">
        <v>0</v>
      </c>
      <c r="WXA3" s="7">
        <v>0</v>
      </c>
      <c r="WXB3" s="7">
        <v>0</v>
      </c>
      <c r="WXC3" s="7">
        <v>0</v>
      </c>
      <c r="WXD3" s="7">
        <v>0</v>
      </c>
      <c r="WXE3" s="7">
        <v>0</v>
      </c>
      <c r="WXF3" s="7">
        <v>0</v>
      </c>
      <c r="WXG3" s="7">
        <v>0</v>
      </c>
      <c r="WXH3" s="7">
        <v>0</v>
      </c>
      <c r="WXI3" s="7">
        <v>0</v>
      </c>
      <c r="WXJ3" s="7">
        <v>0</v>
      </c>
      <c r="WXK3" s="7">
        <v>0</v>
      </c>
      <c r="WXL3" s="7">
        <v>0</v>
      </c>
      <c r="WXM3" s="7">
        <v>0</v>
      </c>
      <c r="WXN3" s="7">
        <v>0</v>
      </c>
      <c r="WXO3" s="7">
        <v>0</v>
      </c>
      <c r="WXP3" s="7">
        <v>0</v>
      </c>
      <c r="WXQ3" s="7">
        <v>0</v>
      </c>
      <c r="WXR3" s="7">
        <v>0</v>
      </c>
      <c r="WXS3" s="7">
        <v>0</v>
      </c>
      <c r="WXT3" s="7">
        <v>0</v>
      </c>
      <c r="WXU3" s="7">
        <v>0</v>
      </c>
      <c r="WXV3" s="7">
        <v>0</v>
      </c>
      <c r="WXW3" s="7">
        <v>0</v>
      </c>
      <c r="WXX3" s="7">
        <v>0</v>
      </c>
      <c r="WXY3" s="7">
        <v>0</v>
      </c>
      <c r="WXZ3" s="7">
        <v>0</v>
      </c>
      <c r="WYA3" s="7">
        <v>0</v>
      </c>
      <c r="WYB3" s="7">
        <v>0</v>
      </c>
      <c r="WYC3" s="7">
        <v>0</v>
      </c>
      <c r="WYD3" s="7">
        <v>0</v>
      </c>
      <c r="WYE3" s="7">
        <v>0</v>
      </c>
      <c r="WYF3" s="7">
        <v>0</v>
      </c>
      <c r="WYG3" s="7">
        <v>0</v>
      </c>
      <c r="WYH3" s="7">
        <v>0</v>
      </c>
      <c r="WYI3" s="7">
        <v>0</v>
      </c>
      <c r="WYJ3" s="7">
        <v>0</v>
      </c>
      <c r="WYK3" s="7">
        <v>0</v>
      </c>
      <c r="WYL3" s="7">
        <v>0</v>
      </c>
      <c r="WYM3" s="7">
        <v>0</v>
      </c>
      <c r="WYN3" s="7">
        <v>0</v>
      </c>
      <c r="WYO3" s="7">
        <v>0</v>
      </c>
      <c r="WYP3" s="7">
        <v>0</v>
      </c>
      <c r="WYQ3" s="7">
        <v>0</v>
      </c>
      <c r="WYR3" s="7">
        <v>0</v>
      </c>
      <c r="WYS3" s="7">
        <v>0</v>
      </c>
      <c r="WYT3" s="7">
        <v>0</v>
      </c>
      <c r="WYU3" s="7">
        <v>0</v>
      </c>
      <c r="WYV3" s="7">
        <v>0</v>
      </c>
      <c r="WYW3" s="7">
        <v>0</v>
      </c>
      <c r="WYX3" s="7">
        <v>0</v>
      </c>
      <c r="WYY3" s="7">
        <v>0</v>
      </c>
      <c r="WYZ3" s="7">
        <v>0</v>
      </c>
      <c r="WZA3" s="7">
        <v>0</v>
      </c>
      <c r="WZB3" s="7">
        <v>0</v>
      </c>
      <c r="WZC3" s="7">
        <v>0</v>
      </c>
      <c r="WZD3" s="7">
        <v>0</v>
      </c>
      <c r="WZE3" s="7">
        <v>0</v>
      </c>
      <c r="WZF3" s="7">
        <v>0</v>
      </c>
      <c r="WZG3" s="7">
        <v>0</v>
      </c>
      <c r="WZH3" s="7">
        <v>0</v>
      </c>
      <c r="WZI3" s="7">
        <v>0</v>
      </c>
      <c r="WZJ3" s="7">
        <v>0</v>
      </c>
      <c r="WZK3" s="7">
        <v>0</v>
      </c>
      <c r="WZL3" s="7">
        <v>0</v>
      </c>
      <c r="WZM3" s="7">
        <v>0</v>
      </c>
      <c r="WZN3" s="7">
        <v>0</v>
      </c>
      <c r="WZO3" s="7">
        <v>0</v>
      </c>
      <c r="WZP3" s="7">
        <v>0</v>
      </c>
      <c r="WZQ3" s="7">
        <v>0</v>
      </c>
      <c r="WZR3" s="7">
        <v>0</v>
      </c>
      <c r="WZS3" s="7">
        <v>0</v>
      </c>
      <c r="WZT3" s="7">
        <v>0</v>
      </c>
      <c r="WZU3" s="7">
        <v>0</v>
      </c>
      <c r="WZV3" s="7">
        <v>0</v>
      </c>
      <c r="WZW3" s="7">
        <v>0</v>
      </c>
      <c r="WZX3" s="7">
        <v>0</v>
      </c>
      <c r="WZY3" s="7">
        <v>0</v>
      </c>
      <c r="WZZ3" s="7">
        <v>0</v>
      </c>
      <c r="XAA3" s="7">
        <v>0</v>
      </c>
      <c r="XAB3" s="7">
        <v>0</v>
      </c>
      <c r="XAC3" s="7">
        <v>0</v>
      </c>
      <c r="XAD3" s="7">
        <v>0</v>
      </c>
      <c r="XAE3" s="7">
        <v>0</v>
      </c>
      <c r="XAF3" s="7">
        <v>0</v>
      </c>
      <c r="XAG3" s="7">
        <v>0</v>
      </c>
      <c r="XAH3" s="7">
        <v>0</v>
      </c>
      <c r="XAI3" s="7">
        <v>0</v>
      </c>
      <c r="XAJ3" s="7">
        <v>0</v>
      </c>
      <c r="XAK3" s="7">
        <v>0</v>
      </c>
      <c r="XAL3" s="7">
        <v>0</v>
      </c>
      <c r="XAM3" s="7">
        <v>0</v>
      </c>
      <c r="XAN3" s="7">
        <v>0</v>
      </c>
      <c r="XAO3" s="7">
        <v>0</v>
      </c>
      <c r="XAP3" s="7">
        <v>0</v>
      </c>
      <c r="XAQ3" s="7">
        <v>0</v>
      </c>
      <c r="XAR3" s="7">
        <v>0</v>
      </c>
      <c r="XAS3" s="7">
        <v>0</v>
      </c>
      <c r="XAT3" s="7">
        <v>0</v>
      </c>
      <c r="XAU3" s="7">
        <v>0</v>
      </c>
      <c r="XAV3" s="7">
        <v>0</v>
      </c>
      <c r="XAW3" s="7">
        <v>0</v>
      </c>
      <c r="XAX3" s="7">
        <v>0</v>
      </c>
      <c r="XAY3" s="7">
        <v>0</v>
      </c>
      <c r="XAZ3" s="7">
        <v>0</v>
      </c>
      <c r="XBA3" s="7">
        <v>0</v>
      </c>
      <c r="XBB3" s="7">
        <v>0</v>
      </c>
      <c r="XBC3" s="7">
        <v>0</v>
      </c>
      <c r="XBD3" s="7">
        <v>0</v>
      </c>
      <c r="XBE3" s="7">
        <v>0</v>
      </c>
      <c r="XBF3" s="7">
        <v>0</v>
      </c>
      <c r="XBG3" s="7">
        <v>0</v>
      </c>
      <c r="XBH3" s="7">
        <v>0</v>
      </c>
      <c r="XBI3" s="7">
        <v>0</v>
      </c>
      <c r="XBJ3" s="7">
        <v>0</v>
      </c>
      <c r="XBK3" s="7">
        <v>0</v>
      </c>
      <c r="XBL3" s="7">
        <v>0</v>
      </c>
      <c r="XBM3" s="7">
        <v>0</v>
      </c>
      <c r="XBN3" s="7">
        <v>0</v>
      </c>
      <c r="XBO3" s="7">
        <v>0</v>
      </c>
      <c r="XBP3" s="7">
        <v>0</v>
      </c>
      <c r="XBQ3" s="7">
        <v>0</v>
      </c>
      <c r="XBR3" s="7">
        <v>0</v>
      </c>
      <c r="XBS3" s="7">
        <v>0</v>
      </c>
      <c r="XBT3" s="7">
        <v>0</v>
      </c>
      <c r="XBU3" s="7">
        <v>0</v>
      </c>
      <c r="XBV3" s="7">
        <v>0</v>
      </c>
      <c r="XBW3" s="7">
        <v>0</v>
      </c>
      <c r="XBX3" s="7">
        <v>0</v>
      </c>
      <c r="XBY3" s="7">
        <v>0</v>
      </c>
      <c r="XBZ3" s="7">
        <v>0</v>
      </c>
      <c r="XCA3" s="7">
        <v>0</v>
      </c>
      <c r="XCB3" s="7">
        <v>0</v>
      </c>
      <c r="XCC3" s="7">
        <v>0</v>
      </c>
      <c r="XCD3" s="7">
        <v>0</v>
      </c>
      <c r="XCE3" s="7">
        <v>0</v>
      </c>
      <c r="XCF3" s="7">
        <v>0</v>
      </c>
      <c r="XCG3" s="7">
        <v>0</v>
      </c>
      <c r="XCH3" s="7">
        <v>0</v>
      </c>
      <c r="XCI3" s="7">
        <v>0</v>
      </c>
      <c r="XCJ3" s="7">
        <v>0</v>
      </c>
      <c r="XCK3" s="7">
        <v>0</v>
      </c>
      <c r="XCL3" s="7">
        <v>0</v>
      </c>
      <c r="XCM3" s="7">
        <v>0</v>
      </c>
      <c r="XCN3" s="7">
        <v>0</v>
      </c>
      <c r="XCO3" s="7">
        <v>0</v>
      </c>
      <c r="XCP3" s="7">
        <v>0</v>
      </c>
      <c r="XCQ3" s="7">
        <v>0</v>
      </c>
      <c r="XCR3" s="7">
        <v>0</v>
      </c>
      <c r="XCS3" s="7">
        <v>0</v>
      </c>
      <c r="XCT3" s="7">
        <v>0</v>
      </c>
      <c r="XCU3" s="7">
        <v>0</v>
      </c>
      <c r="XCV3" s="7">
        <v>0</v>
      </c>
      <c r="XCW3" s="7">
        <v>0</v>
      </c>
      <c r="XCX3" s="7">
        <v>0</v>
      </c>
      <c r="XCY3" s="7">
        <v>0</v>
      </c>
      <c r="XCZ3" s="7">
        <v>0</v>
      </c>
      <c r="XDA3" s="7">
        <v>0</v>
      </c>
      <c r="XDB3" s="7">
        <v>0</v>
      </c>
      <c r="XDC3" s="7">
        <v>0</v>
      </c>
      <c r="XDD3" s="7">
        <v>0</v>
      </c>
      <c r="XDE3" s="7">
        <v>0</v>
      </c>
      <c r="XDF3" s="7">
        <v>0</v>
      </c>
      <c r="XDG3" s="7">
        <v>0</v>
      </c>
      <c r="XDH3" s="7">
        <v>0</v>
      </c>
      <c r="XDI3" s="7">
        <v>0</v>
      </c>
      <c r="XDJ3" s="7">
        <v>0</v>
      </c>
      <c r="XDK3" s="7">
        <v>0</v>
      </c>
      <c r="XDL3" s="7">
        <v>0</v>
      </c>
      <c r="XDM3" s="7">
        <v>0</v>
      </c>
      <c r="XDN3" s="7">
        <v>0</v>
      </c>
      <c r="XDO3" s="7">
        <v>0</v>
      </c>
      <c r="XDP3" s="7">
        <v>0</v>
      </c>
      <c r="XDQ3" s="7">
        <v>0</v>
      </c>
      <c r="XDR3" s="7">
        <v>0</v>
      </c>
      <c r="XDS3" s="7">
        <v>0</v>
      </c>
      <c r="XDT3" s="7">
        <v>0</v>
      </c>
      <c r="XDU3" s="7">
        <v>0</v>
      </c>
      <c r="XDV3" s="7">
        <v>0</v>
      </c>
      <c r="XDW3" s="7">
        <v>0</v>
      </c>
      <c r="XDX3" s="7">
        <v>0</v>
      </c>
      <c r="XDY3" s="7">
        <v>0</v>
      </c>
      <c r="XDZ3" s="7">
        <v>0</v>
      </c>
      <c r="XEA3" s="7">
        <v>0</v>
      </c>
      <c r="XEB3" s="7">
        <v>0</v>
      </c>
      <c r="XEC3" s="7">
        <v>0</v>
      </c>
      <c r="XED3" s="7">
        <v>0</v>
      </c>
      <c r="XEE3" s="7">
        <v>0</v>
      </c>
      <c r="XEF3" s="7">
        <v>0</v>
      </c>
      <c r="XEG3" s="7">
        <v>0</v>
      </c>
      <c r="XEH3" s="7">
        <v>0</v>
      </c>
      <c r="XEI3" s="7">
        <v>0</v>
      </c>
      <c r="XEJ3" s="7">
        <v>0</v>
      </c>
      <c r="XEK3" s="7">
        <v>0</v>
      </c>
      <c r="XEL3" s="7">
        <v>0</v>
      </c>
      <c r="XEM3" s="7">
        <v>0</v>
      </c>
      <c r="XEN3" s="7">
        <v>0</v>
      </c>
      <c r="XEO3" s="7">
        <v>0</v>
      </c>
      <c r="XEP3" s="7">
        <v>0</v>
      </c>
      <c r="XEQ3" s="7">
        <v>0</v>
      </c>
      <c r="XER3" s="7">
        <v>0</v>
      </c>
      <c r="XES3" s="7">
        <v>0</v>
      </c>
      <c r="XET3" s="7">
        <v>0</v>
      </c>
      <c r="XEU3" s="7">
        <v>0</v>
      </c>
      <c r="XEV3" s="7">
        <v>0</v>
      </c>
      <c r="XEW3" s="7">
        <v>0</v>
      </c>
      <c r="XEX3" s="7">
        <v>0</v>
      </c>
      <c r="XEY3" s="7">
        <v>0</v>
      </c>
      <c r="XEZ3" s="7">
        <v>0</v>
      </c>
      <c r="XFA3" s="7">
        <v>0</v>
      </c>
      <c r="XFB3" s="7">
        <v>0</v>
      </c>
      <c r="XFC3" s="7">
        <v>0</v>
      </c>
      <c r="XFD3" s="7" t="e">
        <v>#REF!</v>
      </c>
    </row>
    <row r="4" spans="1:16384" ht="15.75" x14ac:dyDescent="0.2">
      <c r="A4" s="89" t="s">
        <v>372</v>
      </c>
      <c r="B4" s="65" t="s">
        <v>266</v>
      </c>
      <c r="C4" s="65" t="s">
        <v>266</v>
      </c>
      <c r="D4" s="65" t="s">
        <v>266</v>
      </c>
      <c r="E4" s="65" t="s">
        <v>266</v>
      </c>
      <c r="F4" s="65" t="s">
        <v>266</v>
      </c>
      <c r="G4" s="65" t="s">
        <v>266</v>
      </c>
      <c r="H4" s="65" t="s">
        <v>266</v>
      </c>
      <c r="I4" s="65" t="s">
        <v>266</v>
      </c>
      <c r="J4" s="66">
        <v>13148364.218255002</v>
      </c>
    </row>
    <row r="5" spans="1:16384" ht="15.75" x14ac:dyDescent="0.2">
      <c r="A5" s="89" t="s">
        <v>373</v>
      </c>
      <c r="B5" s="65">
        <v>56748108.843320981</v>
      </c>
      <c r="C5" s="65">
        <v>54989906.562432513</v>
      </c>
      <c r="D5" s="65">
        <v>37912129.957464151</v>
      </c>
      <c r="E5" s="65">
        <v>12229024.385885578</v>
      </c>
      <c r="F5" s="65">
        <v>29342446.11779264</v>
      </c>
      <c r="G5" s="65" t="s">
        <v>266</v>
      </c>
      <c r="H5" s="65" t="s">
        <v>266</v>
      </c>
      <c r="I5" s="65" t="s">
        <v>266</v>
      </c>
      <c r="J5" s="66">
        <v>206990669.03722411</v>
      </c>
    </row>
    <row r="6" spans="1:16384" ht="15.75" x14ac:dyDescent="0.2">
      <c r="A6" s="89" t="s">
        <v>374</v>
      </c>
      <c r="B6" s="65">
        <v>414019260.68532455</v>
      </c>
      <c r="C6" s="65">
        <v>218459075.64788541</v>
      </c>
      <c r="D6" s="65">
        <v>255051868.61512107</v>
      </c>
      <c r="E6" s="65">
        <v>100879922.86478542</v>
      </c>
      <c r="F6" s="65">
        <v>144954205.78697723</v>
      </c>
      <c r="G6" s="65">
        <v>46100568.26669535</v>
      </c>
      <c r="H6" s="65">
        <v>19659992.694940042</v>
      </c>
      <c r="I6" s="65">
        <v>34580843.20439598</v>
      </c>
      <c r="J6" s="66">
        <v>1233705737.766125</v>
      </c>
    </row>
    <row r="7" spans="1:16384" ht="15.75" x14ac:dyDescent="0.2">
      <c r="A7" s="89" t="s">
        <v>375</v>
      </c>
      <c r="B7" s="65">
        <v>677473690.31547594</v>
      </c>
      <c r="C7" s="65">
        <v>414868398.81581342</v>
      </c>
      <c r="D7" s="65">
        <v>483961358.92083502</v>
      </c>
      <c r="E7" s="65">
        <v>185550618.67267016</v>
      </c>
      <c r="F7" s="65">
        <v>208515354.86153063</v>
      </c>
      <c r="G7" s="65">
        <v>76974222.225034639</v>
      </c>
      <c r="H7" s="65">
        <v>38364658.304284476</v>
      </c>
      <c r="I7" s="65">
        <v>50789863.315107487</v>
      </c>
      <c r="J7" s="66">
        <v>2136498165.4307516</v>
      </c>
    </row>
    <row r="8" spans="1:16384" ht="15.75" x14ac:dyDescent="0.2">
      <c r="A8" s="89" t="s">
        <v>376</v>
      </c>
      <c r="B8" s="65">
        <v>659698109.86098373</v>
      </c>
      <c r="C8" s="65">
        <v>489607025.17871481</v>
      </c>
      <c r="D8" s="65">
        <v>444837881.88796246</v>
      </c>
      <c r="E8" s="65">
        <v>189179435.52193782</v>
      </c>
      <c r="F8" s="65">
        <v>193962409.81672695</v>
      </c>
      <c r="G8" s="65">
        <v>61542451.185180388</v>
      </c>
      <c r="H8" s="65">
        <v>42075402.032201171</v>
      </c>
      <c r="I8" s="65">
        <v>65739880.639197797</v>
      </c>
      <c r="J8" s="66">
        <v>2146642596.122905</v>
      </c>
    </row>
    <row r="9" spans="1:16384" ht="15.75" x14ac:dyDescent="0.2">
      <c r="A9" s="89" t="s">
        <v>377</v>
      </c>
      <c r="B9" s="65">
        <v>934285205.96390629</v>
      </c>
      <c r="C9" s="65">
        <v>595978373.93793845</v>
      </c>
      <c r="D9" s="65">
        <v>519694965.22725207</v>
      </c>
      <c r="E9" s="65">
        <v>243227512.74554536</v>
      </c>
      <c r="F9" s="65">
        <v>254493546.78611413</v>
      </c>
      <c r="G9" s="65">
        <v>77344829.396999449</v>
      </c>
      <c r="H9" s="65">
        <v>51983605.933908418</v>
      </c>
      <c r="I9" s="65">
        <v>66628223.733046234</v>
      </c>
      <c r="J9" s="66">
        <v>2743636263.724709</v>
      </c>
    </row>
    <row r="10" spans="1:16384" ht="15.75" x14ac:dyDescent="0.2">
      <c r="A10" s="89" t="s">
        <v>378</v>
      </c>
      <c r="B10" s="65">
        <v>1077467989.614737</v>
      </c>
      <c r="C10" s="65">
        <v>716777200.94705653</v>
      </c>
      <c r="D10" s="65">
        <v>623194006.73753548</v>
      </c>
      <c r="E10" s="65">
        <v>284049025.27632642</v>
      </c>
      <c r="F10" s="65">
        <v>269064384.33963436</v>
      </c>
      <c r="G10" s="65">
        <v>101617587.98186004</v>
      </c>
      <c r="H10" s="65">
        <v>58542673.693760745</v>
      </c>
      <c r="I10" s="65">
        <v>67386816.609316692</v>
      </c>
      <c r="J10" s="66">
        <v>3198099685.2002273</v>
      </c>
    </row>
    <row r="11" spans="1:16384" ht="16.5" thickBot="1" x14ac:dyDescent="0.25">
      <c r="A11" s="91" t="s">
        <v>379</v>
      </c>
      <c r="B11" s="65">
        <v>435638785.89502645</v>
      </c>
      <c r="C11" s="65">
        <v>230048378.52027157</v>
      </c>
      <c r="D11" s="65">
        <v>188770339.52938622</v>
      </c>
      <c r="E11" s="65">
        <v>91165075.548810169</v>
      </c>
      <c r="F11" s="65">
        <v>97860987.27943565</v>
      </c>
      <c r="G11" s="65">
        <v>33277005.536161039</v>
      </c>
      <c r="H11" s="65">
        <v>22489552.670148596</v>
      </c>
      <c r="I11" s="65">
        <v>26166062.065352909</v>
      </c>
      <c r="J11" s="66">
        <v>1125664753.9698045</v>
      </c>
    </row>
    <row r="12" spans="1:16384" ht="15.75" x14ac:dyDescent="0.2">
      <c r="A12" s="77" t="s">
        <v>380</v>
      </c>
      <c r="B12" s="78">
        <v>4256616334.1459475</v>
      </c>
      <c r="C12" s="78">
        <v>2724427153.056673</v>
      </c>
      <c r="D12" s="78">
        <v>2556208677.4508986</v>
      </c>
      <c r="E12" s="78">
        <v>1108297501.697293</v>
      </c>
      <c r="F12" s="78">
        <v>1200569532.377105</v>
      </c>
      <c r="G12" s="78">
        <v>404967046.16666496</v>
      </c>
      <c r="H12" s="78">
        <v>234931793.61330086</v>
      </c>
      <c r="I12" s="78">
        <v>318199275.83317941</v>
      </c>
      <c r="J12" s="79">
        <v>12804465881.266273</v>
      </c>
    </row>
    <row r="13" spans="1:16384" s="203" customFormat="1" x14ac:dyDescent="0.2">
      <c r="A13" s="203" t="s">
        <v>242</v>
      </c>
    </row>
  </sheetData>
  <mergeCells count="2">
    <mergeCell ref="A1:J1"/>
    <mergeCell ref="A13:XFD13"/>
  </mergeCells>
  <hyperlinks>
    <hyperlink ref="A13" location="TableOfContents!A1" display="Back to Table of Contents" xr:uid="{E22DDDF9-3FA3-4019-8947-5DD2413B6555}"/>
  </hyperlinks>
  <pageMargins left="0.7" right="0.7" top="0.75" bottom="0.75" header="0.3" footer="0.3"/>
  <pageSetup paperSize="9"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T_h046</f>
        <v>Table N.46 Average annualised committed supports (participants in SIL) by age group as at 31 March 2023 ($)</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81" t="s">
        <v>266</v>
      </c>
      <c r="C3" s="81" t="s">
        <v>266</v>
      </c>
      <c r="D3" s="81" t="s">
        <v>266</v>
      </c>
      <c r="E3" s="81" t="s">
        <v>266</v>
      </c>
      <c r="F3" s="81" t="s">
        <v>266</v>
      </c>
      <c r="G3" s="81" t="s">
        <v>266</v>
      </c>
      <c r="H3" s="81" t="s">
        <v>266</v>
      </c>
      <c r="I3" s="81" t="s">
        <v>266</v>
      </c>
      <c r="J3" s="82" t="s">
        <v>266</v>
      </c>
    </row>
    <row r="4" spans="1:10" ht="15.75" x14ac:dyDescent="0.2">
      <c r="A4" s="89" t="s">
        <v>372</v>
      </c>
      <c r="B4" s="81" t="s">
        <v>266</v>
      </c>
      <c r="C4" s="81" t="s">
        <v>266</v>
      </c>
      <c r="D4" s="81" t="s">
        <v>266</v>
      </c>
      <c r="E4" s="81" t="s">
        <v>266</v>
      </c>
      <c r="F4" s="81" t="s">
        <v>266</v>
      </c>
      <c r="G4" s="81" t="s">
        <v>266</v>
      </c>
      <c r="H4" s="81" t="s">
        <v>266</v>
      </c>
      <c r="I4" s="81" t="s">
        <v>266</v>
      </c>
      <c r="J4" s="82" t="s">
        <v>266</v>
      </c>
    </row>
    <row r="5" spans="1:10" ht="15.75" x14ac:dyDescent="0.2">
      <c r="A5" s="89" t="s">
        <v>373</v>
      </c>
      <c r="B5" s="81">
        <v>579100</v>
      </c>
      <c r="C5" s="81">
        <v>723600</v>
      </c>
      <c r="D5" s="81">
        <v>446000</v>
      </c>
      <c r="E5" s="81" t="s">
        <v>266</v>
      </c>
      <c r="F5" s="81">
        <v>682400</v>
      </c>
      <c r="G5" s="81" t="s">
        <v>266</v>
      </c>
      <c r="H5" s="81" t="s">
        <v>266</v>
      </c>
      <c r="I5" s="81" t="s">
        <v>266</v>
      </c>
      <c r="J5" s="82">
        <v>588000</v>
      </c>
    </row>
    <row r="6" spans="1:10" ht="15.75" x14ac:dyDescent="0.2">
      <c r="A6" s="89" t="s">
        <v>374</v>
      </c>
      <c r="B6" s="81">
        <v>473200</v>
      </c>
      <c r="C6" s="81">
        <v>543400</v>
      </c>
      <c r="D6" s="81">
        <v>465400</v>
      </c>
      <c r="E6" s="81">
        <v>485000</v>
      </c>
      <c r="F6" s="81">
        <v>577500</v>
      </c>
      <c r="G6" s="81">
        <v>512200</v>
      </c>
      <c r="H6" s="81">
        <v>418300</v>
      </c>
      <c r="I6" s="81">
        <v>678100</v>
      </c>
      <c r="J6" s="82">
        <v>499100</v>
      </c>
    </row>
    <row r="7" spans="1:10" ht="15.75" x14ac:dyDescent="0.2">
      <c r="A7" s="89" t="s">
        <v>375</v>
      </c>
      <c r="B7" s="81">
        <v>421300</v>
      </c>
      <c r="C7" s="81">
        <v>438100</v>
      </c>
      <c r="D7" s="81">
        <v>450600</v>
      </c>
      <c r="E7" s="81">
        <v>436600</v>
      </c>
      <c r="F7" s="81">
        <v>477200</v>
      </c>
      <c r="G7" s="81">
        <v>442400</v>
      </c>
      <c r="H7" s="81">
        <v>431100</v>
      </c>
      <c r="I7" s="81">
        <v>611900</v>
      </c>
      <c r="J7" s="82">
        <v>441700</v>
      </c>
    </row>
    <row r="8" spans="1:10" ht="15.75" x14ac:dyDescent="0.2">
      <c r="A8" s="89" t="s">
        <v>376</v>
      </c>
      <c r="B8" s="81">
        <v>383800</v>
      </c>
      <c r="C8" s="81">
        <v>414200</v>
      </c>
      <c r="D8" s="81">
        <v>410000</v>
      </c>
      <c r="E8" s="81">
        <v>389300</v>
      </c>
      <c r="F8" s="81">
        <v>402400</v>
      </c>
      <c r="G8" s="81">
        <v>407600</v>
      </c>
      <c r="H8" s="81">
        <v>396900</v>
      </c>
      <c r="I8" s="81">
        <v>566700</v>
      </c>
      <c r="J8" s="82">
        <v>403000</v>
      </c>
    </row>
    <row r="9" spans="1:10" ht="15.75" x14ac:dyDescent="0.2">
      <c r="A9" s="89" t="s">
        <v>377</v>
      </c>
      <c r="B9" s="81">
        <v>381800</v>
      </c>
      <c r="C9" s="81">
        <v>383300</v>
      </c>
      <c r="D9" s="81">
        <v>382700</v>
      </c>
      <c r="E9" s="81">
        <v>386100</v>
      </c>
      <c r="F9" s="81">
        <v>373700</v>
      </c>
      <c r="G9" s="81">
        <v>407100</v>
      </c>
      <c r="H9" s="81">
        <v>393800</v>
      </c>
      <c r="I9" s="81">
        <v>569500</v>
      </c>
      <c r="J9" s="82">
        <v>385900</v>
      </c>
    </row>
    <row r="10" spans="1:10" ht="15.75" x14ac:dyDescent="0.2">
      <c r="A10" s="89" t="s">
        <v>378</v>
      </c>
      <c r="B10" s="81">
        <v>383600</v>
      </c>
      <c r="C10" s="81">
        <v>388100</v>
      </c>
      <c r="D10" s="81">
        <v>390000</v>
      </c>
      <c r="E10" s="81">
        <v>384900</v>
      </c>
      <c r="F10" s="81">
        <v>358800</v>
      </c>
      <c r="G10" s="81">
        <v>406500</v>
      </c>
      <c r="H10" s="81">
        <v>390300</v>
      </c>
      <c r="I10" s="81">
        <v>571100</v>
      </c>
      <c r="J10" s="82">
        <v>387200</v>
      </c>
    </row>
    <row r="11" spans="1:10" ht="16.5" thickBot="1" x14ac:dyDescent="0.25">
      <c r="A11" s="91" t="s">
        <v>379</v>
      </c>
      <c r="B11" s="81">
        <v>380500</v>
      </c>
      <c r="C11" s="81">
        <v>377700</v>
      </c>
      <c r="D11" s="81">
        <v>370100</v>
      </c>
      <c r="E11" s="81">
        <v>352000</v>
      </c>
      <c r="F11" s="81">
        <v>358500</v>
      </c>
      <c r="G11" s="81">
        <v>373900</v>
      </c>
      <c r="H11" s="81">
        <v>374800</v>
      </c>
      <c r="I11" s="81">
        <v>638200</v>
      </c>
      <c r="J11" s="82">
        <v>376900</v>
      </c>
    </row>
    <row r="12" spans="1:10" ht="15.75" x14ac:dyDescent="0.2">
      <c r="A12" s="77" t="s">
        <v>380</v>
      </c>
      <c r="B12" s="86">
        <v>397700</v>
      </c>
      <c r="C12" s="86">
        <v>411200</v>
      </c>
      <c r="D12" s="86">
        <v>408100</v>
      </c>
      <c r="E12" s="86">
        <v>400000</v>
      </c>
      <c r="F12" s="86">
        <v>411200</v>
      </c>
      <c r="G12" s="86">
        <v>422300</v>
      </c>
      <c r="H12" s="86">
        <v>398900</v>
      </c>
      <c r="I12" s="86">
        <v>593700</v>
      </c>
      <c r="J12" s="87">
        <v>408200</v>
      </c>
    </row>
    <row r="13" spans="1:10" s="203" customFormat="1" x14ac:dyDescent="0.2">
      <c r="A13" s="203" t="s">
        <v>242</v>
      </c>
    </row>
  </sheetData>
  <mergeCells count="2">
    <mergeCell ref="A1:J1"/>
    <mergeCell ref="A13:XFD13"/>
  </mergeCells>
  <hyperlinks>
    <hyperlink ref="A13" location="TableOfContents!A1" display="Back to Table of Contents" xr:uid="{1DF4157C-7375-4A77-9D06-EAA80E61897B}"/>
  </hyperlinks>
  <pageMargins left="0.7" right="0.7" top="0.75" bottom="0.75" header="0.3" footer="0.3"/>
  <pageSetup paperSize="9"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ht="30" customHeight="1" thickBot="1" x14ac:dyDescent="0.25">
      <c r="A1" s="201" t="str">
        <f>T_h047</f>
        <v>Table N.47 Total annualised committed supports (participants in SIL) by primary disability group as at 31 March 2023 ($m)</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200" t="s">
        <v>43</v>
      </c>
    </row>
    <row r="3" spans="1:10" ht="15.75" x14ac:dyDescent="0.2">
      <c r="A3" s="88" t="s">
        <v>394</v>
      </c>
      <c r="B3" s="65">
        <v>310764282.80299079</v>
      </c>
      <c r="C3" s="65">
        <v>228772615.60608304</v>
      </c>
      <c r="D3" s="65">
        <v>267955082.49908137</v>
      </c>
      <c r="E3" s="65">
        <v>122360695.59004988</v>
      </c>
      <c r="F3" s="65">
        <v>120032888.68441629</v>
      </c>
      <c r="G3" s="65">
        <v>33377609.615094103</v>
      </c>
      <c r="H3" s="65">
        <v>16908682.20467202</v>
      </c>
      <c r="I3" s="65">
        <v>57390384.787035339</v>
      </c>
      <c r="J3" s="97">
        <v>1157562241.789423</v>
      </c>
    </row>
    <row r="4" spans="1:10" ht="15.75" x14ac:dyDescent="0.2">
      <c r="A4" s="89" t="s">
        <v>386</v>
      </c>
      <c r="B4" s="65">
        <v>511796065.64570063</v>
      </c>
      <c r="C4" s="65">
        <v>375781025.56036794</v>
      </c>
      <c r="D4" s="65">
        <v>327232553.33321589</v>
      </c>
      <c r="E4" s="65">
        <v>146618389.31385154</v>
      </c>
      <c r="F4" s="65">
        <v>180490977.77074799</v>
      </c>
      <c r="G4" s="65">
        <v>68135986.791757897</v>
      </c>
      <c r="H4" s="65">
        <v>30736457.930833377</v>
      </c>
      <c r="I4" s="65">
        <v>20460074.200263124</v>
      </c>
      <c r="J4" s="97">
        <v>1661251530.5467381</v>
      </c>
    </row>
    <row r="5" spans="1:10" ht="15.75" x14ac:dyDescent="0.2">
      <c r="A5" s="89" t="s">
        <v>393</v>
      </c>
      <c r="B5" s="65">
        <v>369134592.0206002</v>
      </c>
      <c r="C5" s="65">
        <v>279835116.8665852</v>
      </c>
      <c r="D5" s="65">
        <v>236969516.20441085</v>
      </c>
      <c r="E5" s="65">
        <v>118381854.73752168</v>
      </c>
      <c r="F5" s="65">
        <v>86402829.767655998</v>
      </c>
      <c r="G5" s="65">
        <v>33589737.308698222</v>
      </c>
      <c r="H5" s="65">
        <v>20358021.246646378</v>
      </c>
      <c r="I5" s="65">
        <v>35318557.396961719</v>
      </c>
      <c r="J5" s="97">
        <v>1179990225.5490799</v>
      </c>
    </row>
    <row r="6" spans="1:10" ht="15.75" x14ac:dyDescent="0.2">
      <c r="A6" s="89" t="s">
        <v>389</v>
      </c>
      <c r="B6" s="65" t="s">
        <v>266</v>
      </c>
      <c r="C6" s="65" t="s">
        <v>266</v>
      </c>
      <c r="D6" s="65" t="s">
        <v>266</v>
      </c>
      <c r="E6" s="65" t="s">
        <v>266</v>
      </c>
      <c r="F6" s="65" t="s">
        <v>266</v>
      </c>
      <c r="G6" s="65" t="s">
        <v>266</v>
      </c>
      <c r="H6" s="65" t="s">
        <v>266</v>
      </c>
      <c r="I6" s="65" t="s">
        <v>266</v>
      </c>
      <c r="J6" s="97" t="s">
        <v>266</v>
      </c>
    </row>
    <row r="7" spans="1:10" ht="15.75" x14ac:dyDescent="0.2">
      <c r="A7" s="90" t="s">
        <v>395</v>
      </c>
      <c r="B7" s="65" t="s">
        <v>266</v>
      </c>
      <c r="C7" s="65" t="s">
        <v>266</v>
      </c>
      <c r="D7" s="65" t="s">
        <v>266</v>
      </c>
      <c r="E7" s="65" t="s">
        <v>266</v>
      </c>
      <c r="F7" s="65" t="s">
        <v>266</v>
      </c>
      <c r="G7" s="65" t="s">
        <v>266</v>
      </c>
      <c r="H7" s="65" t="s">
        <v>266</v>
      </c>
      <c r="I7" s="65" t="s">
        <v>266</v>
      </c>
      <c r="J7" s="97" t="s">
        <v>266</v>
      </c>
    </row>
    <row r="8" spans="1:10" ht="15.75" x14ac:dyDescent="0.2">
      <c r="A8" s="89" t="s">
        <v>390</v>
      </c>
      <c r="B8" s="65" t="s">
        <v>266</v>
      </c>
      <c r="C8" s="65" t="s">
        <v>266</v>
      </c>
      <c r="D8" s="65" t="s">
        <v>266</v>
      </c>
      <c r="E8" s="65" t="s">
        <v>266</v>
      </c>
      <c r="F8" s="65" t="s">
        <v>266</v>
      </c>
      <c r="G8" s="65" t="s">
        <v>266</v>
      </c>
      <c r="H8" s="65" t="s">
        <v>266</v>
      </c>
      <c r="I8" s="65" t="s">
        <v>266</v>
      </c>
      <c r="J8" s="97" t="s">
        <v>266</v>
      </c>
    </row>
    <row r="9" spans="1:10" ht="15.75" x14ac:dyDescent="0.2">
      <c r="A9" s="89" t="s">
        <v>387</v>
      </c>
      <c r="B9" s="65">
        <v>1835590489.3103144</v>
      </c>
      <c r="C9" s="65">
        <v>1282454118.0545671</v>
      </c>
      <c r="D9" s="65">
        <v>978309921.42148817</v>
      </c>
      <c r="E9" s="65">
        <v>423515757.15360528</v>
      </c>
      <c r="F9" s="65">
        <v>514100918.7601769</v>
      </c>
      <c r="G9" s="65">
        <v>167994797.45171565</v>
      </c>
      <c r="H9" s="65">
        <v>88412533.459631279</v>
      </c>
      <c r="I9" s="65">
        <v>80789804.571317881</v>
      </c>
      <c r="J9" s="97">
        <v>5371416907.1080303</v>
      </c>
    </row>
    <row r="10" spans="1:10" ht="15.75" x14ac:dyDescent="0.2">
      <c r="A10" s="89" t="s">
        <v>397</v>
      </c>
      <c r="B10" s="65">
        <v>47450479.238607861</v>
      </c>
      <c r="C10" s="65">
        <v>60252290.423478238</v>
      </c>
      <c r="D10" s="65">
        <v>38277671.883685373</v>
      </c>
      <c r="E10" s="65">
        <v>17092151.163292363</v>
      </c>
      <c r="F10" s="65">
        <v>25550850.632013563</v>
      </c>
      <c r="G10" s="65" t="s">
        <v>266</v>
      </c>
      <c r="H10" s="65" t="s">
        <v>266</v>
      </c>
      <c r="I10" s="65" t="s">
        <v>266</v>
      </c>
      <c r="J10" s="97">
        <v>201930119.19032148</v>
      </c>
    </row>
    <row r="11" spans="1:10" ht="15.75" x14ac:dyDescent="0.2">
      <c r="A11" s="90" t="s">
        <v>388</v>
      </c>
      <c r="B11" s="65">
        <v>605807371.31715715</v>
      </c>
      <c r="C11" s="65">
        <v>177498490.76304823</v>
      </c>
      <c r="D11" s="65">
        <v>247857428.44646049</v>
      </c>
      <c r="E11" s="65">
        <v>80897116.206912786</v>
      </c>
      <c r="F11" s="65">
        <v>114536838.89557926</v>
      </c>
      <c r="G11" s="65">
        <v>47800035.149493188</v>
      </c>
      <c r="H11" s="65">
        <v>35754171.373180181</v>
      </c>
      <c r="I11" s="65">
        <v>43330119.899310388</v>
      </c>
      <c r="J11" s="97">
        <v>1353481572.0511415</v>
      </c>
    </row>
    <row r="12" spans="1:10" ht="15.75" x14ac:dyDescent="0.2">
      <c r="A12" s="89" t="s">
        <v>399</v>
      </c>
      <c r="B12" s="65">
        <v>40721531.652927265</v>
      </c>
      <c r="C12" s="65">
        <v>33656063.113605991</v>
      </c>
      <c r="D12" s="65">
        <v>34604460.048671715</v>
      </c>
      <c r="E12" s="65">
        <v>24137276.713621385</v>
      </c>
      <c r="F12" s="65" t="s">
        <v>266</v>
      </c>
      <c r="G12" s="65" t="s">
        <v>266</v>
      </c>
      <c r="H12" s="65" t="s">
        <v>266</v>
      </c>
      <c r="I12" s="65" t="s">
        <v>266</v>
      </c>
      <c r="J12" s="97">
        <v>164617676.27457637</v>
      </c>
    </row>
    <row r="13" spans="1:10" ht="15.75" x14ac:dyDescent="0.2">
      <c r="A13" s="89" t="s">
        <v>398</v>
      </c>
      <c r="B13" s="65">
        <v>140747404.47094193</v>
      </c>
      <c r="C13" s="65">
        <v>62939531.134170882</v>
      </c>
      <c r="D13" s="65">
        <v>98863210.69371751</v>
      </c>
      <c r="E13" s="65">
        <v>35425856.932303458</v>
      </c>
      <c r="F13" s="65">
        <v>27846823.926310807</v>
      </c>
      <c r="G13" s="65" t="s">
        <v>266</v>
      </c>
      <c r="H13" s="65" t="s">
        <v>266</v>
      </c>
      <c r="I13" s="65">
        <v>26831232.953125358</v>
      </c>
      <c r="J13" s="97">
        <v>407691826.01600879</v>
      </c>
    </row>
    <row r="14" spans="1:10" ht="15.75" x14ac:dyDescent="0.2">
      <c r="A14" s="89" t="s">
        <v>396</v>
      </c>
      <c r="B14" s="65">
        <v>10590473.721438829</v>
      </c>
      <c r="C14" s="65">
        <v>7421046.6143244989</v>
      </c>
      <c r="D14" s="65">
        <v>7960595.8909379281</v>
      </c>
      <c r="E14" s="65" t="s">
        <v>266</v>
      </c>
      <c r="F14" s="65" t="s">
        <v>266</v>
      </c>
      <c r="G14" s="65" t="s">
        <v>266</v>
      </c>
      <c r="H14" s="65" t="s">
        <v>266</v>
      </c>
      <c r="I14" s="65" t="s">
        <v>266</v>
      </c>
      <c r="J14" s="97">
        <v>38650933.290312968</v>
      </c>
    </row>
    <row r="15" spans="1:10" ht="15.75" x14ac:dyDescent="0.2">
      <c r="A15" s="89" t="s">
        <v>391</v>
      </c>
      <c r="B15" s="65">
        <v>281091366.20176166</v>
      </c>
      <c r="C15" s="65">
        <v>155296543.1688326</v>
      </c>
      <c r="D15" s="65">
        <v>229023304.35001093</v>
      </c>
      <c r="E15" s="65">
        <v>102589076.55807087</v>
      </c>
      <c r="F15" s="65">
        <v>89197918.502084613</v>
      </c>
      <c r="G15" s="65">
        <v>25331021.71794498</v>
      </c>
      <c r="H15" s="65">
        <v>19317169.063571621</v>
      </c>
      <c r="I15" s="65">
        <v>23987103.520245116</v>
      </c>
      <c r="J15" s="97">
        <v>925833503.08252227</v>
      </c>
    </row>
    <row r="16" spans="1:10" ht="15.75" x14ac:dyDescent="0.2">
      <c r="A16" s="89" t="s">
        <v>392</v>
      </c>
      <c r="B16" s="65">
        <v>38377805.860356756</v>
      </c>
      <c r="C16" s="65">
        <v>30891669.472687505</v>
      </c>
      <c r="D16" s="65">
        <v>39617804.903740607</v>
      </c>
      <c r="E16" s="65">
        <v>13599431.819541443</v>
      </c>
      <c r="F16" s="65">
        <v>13700521.958384495</v>
      </c>
      <c r="G16" s="65" t="s">
        <v>266</v>
      </c>
      <c r="H16" s="65" t="s">
        <v>266</v>
      </c>
      <c r="I16" s="65" t="s">
        <v>266</v>
      </c>
      <c r="J16" s="97">
        <v>147942581.22082251</v>
      </c>
    </row>
    <row r="17" spans="1:10" ht="15.75" x14ac:dyDescent="0.2">
      <c r="A17" s="89" t="s">
        <v>400</v>
      </c>
      <c r="B17" s="65" t="s">
        <v>266</v>
      </c>
      <c r="C17" s="65" t="s">
        <v>266</v>
      </c>
      <c r="D17" s="65" t="s">
        <v>266</v>
      </c>
      <c r="E17" s="65" t="s">
        <v>266</v>
      </c>
      <c r="F17" s="65" t="s">
        <v>266</v>
      </c>
      <c r="G17" s="65" t="s">
        <v>266</v>
      </c>
      <c r="H17" s="65" t="s">
        <v>266</v>
      </c>
      <c r="I17" s="65" t="s">
        <v>266</v>
      </c>
      <c r="J17" s="97" t="s">
        <v>266</v>
      </c>
    </row>
    <row r="18" spans="1:10" ht="16.5" thickBot="1" x14ac:dyDescent="0.25">
      <c r="A18" s="91" t="s">
        <v>383</v>
      </c>
      <c r="B18" s="65">
        <v>63273098.56564936</v>
      </c>
      <c r="C18" s="65">
        <v>28309171.731742982</v>
      </c>
      <c r="D18" s="65">
        <v>47546339.342333712</v>
      </c>
      <c r="E18" s="65">
        <v>18300955.736325208</v>
      </c>
      <c r="F18" s="65">
        <v>15161978.329836067</v>
      </c>
      <c r="G18" s="65" t="s">
        <v>266</v>
      </c>
      <c r="H18" s="65" t="s">
        <v>266</v>
      </c>
      <c r="I18" s="65" t="s">
        <v>266</v>
      </c>
      <c r="J18" s="97">
        <v>188638594.97797847</v>
      </c>
    </row>
    <row r="19" spans="1:10" ht="16.5" thickBot="1" x14ac:dyDescent="0.25">
      <c r="A19" s="77" t="s">
        <v>380</v>
      </c>
      <c r="B19" s="78">
        <v>4256616334.1459475</v>
      </c>
      <c r="C19" s="78">
        <v>2724427153.0566721</v>
      </c>
      <c r="D19" s="78">
        <v>2556208677.4509006</v>
      </c>
      <c r="E19" s="78">
        <v>1108297501.697293</v>
      </c>
      <c r="F19" s="78">
        <v>1200569532.377105</v>
      </c>
      <c r="G19" s="78">
        <v>404967046.16666496</v>
      </c>
      <c r="H19" s="78">
        <v>234931793.61330077</v>
      </c>
      <c r="I19" s="78">
        <v>318199275.83317941</v>
      </c>
      <c r="J19" s="100">
        <v>12804465881.266273</v>
      </c>
    </row>
    <row r="20" spans="1:10" s="203" customFormat="1" x14ac:dyDescent="0.2">
      <c r="A20" s="203" t="s">
        <v>242</v>
      </c>
    </row>
  </sheetData>
  <mergeCells count="2">
    <mergeCell ref="A1:J1"/>
    <mergeCell ref="A20:XFD20"/>
  </mergeCells>
  <hyperlinks>
    <hyperlink ref="A20" location="TableOfContents!A1" display="Back to Table of Contents" xr:uid="{8679BC16-4110-466D-81CC-1A409CAC3AAB}"/>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13"/>
  <sheetViews>
    <sheetView zoomScaleNormal="100" workbookViewId="0">
      <selection sqref="A1:J1"/>
    </sheetView>
  </sheetViews>
  <sheetFormatPr defaultColWidth="0" defaultRowHeight="15" zeroHeight="1" x14ac:dyDescent="0.2"/>
  <cols>
    <col min="1" max="1" width="13.42578125" style="7" bestFit="1" customWidth="1"/>
    <col min="2" max="9" width="10" style="7" customWidth="1"/>
    <col min="10" max="10" width="10.28515625" style="7" bestFit="1" customWidth="1"/>
    <col min="11" max="16384" width="9.140625" style="7" hidden="1"/>
  </cols>
  <sheetData>
    <row r="1" spans="1:10" x14ac:dyDescent="0.2">
      <c r="A1" s="201" t="str">
        <f>T_h003</f>
        <v>Table N.3 Proportion of active participant plans by age group at 31 March 2023</v>
      </c>
      <c r="B1" s="201"/>
      <c r="C1" s="201"/>
      <c r="D1" s="201"/>
      <c r="E1" s="201"/>
      <c r="F1" s="201"/>
      <c r="G1" s="201"/>
      <c r="H1" s="201"/>
      <c r="I1" s="201"/>
      <c r="J1" s="201"/>
    </row>
    <row r="2" spans="1:10" ht="16.5" thickBot="1" x14ac:dyDescent="0.25">
      <c r="A2" s="12" t="s">
        <v>34</v>
      </c>
      <c r="B2" s="14" t="s">
        <v>35</v>
      </c>
      <c r="C2" s="14" t="s">
        <v>36</v>
      </c>
      <c r="D2" s="14" t="s">
        <v>37</v>
      </c>
      <c r="E2" s="14" t="s">
        <v>38</v>
      </c>
      <c r="F2" s="14" t="s">
        <v>39</v>
      </c>
      <c r="G2" s="14" t="s">
        <v>40</v>
      </c>
      <c r="H2" s="14" t="s">
        <v>41</v>
      </c>
      <c r="I2" s="14" t="s">
        <v>42</v>
      </c>
      <c r="J2" s="25" t="s">
        <v>43</v>
      </c>
    </row>
    <row r="3" spans="1:10" ht="15.75" x14ac:dyDescent="0.2">
      <c r="A3" s="35" t="s">
        <v>371</v>
      </c>
      <c r="B3" s="40">
        <v>0.16604522865346322</v>
      </c>
      <c r="C3" s="40">
        <v>0.17647652700656236</v>
      </c>
      <c r="D3" s="40">
        <v>0.16745653091621598</v>
      </c>
      <c r="E3" s="40">
        <v>0.12115150802055144</v>
      </c>
      <c r="F3" s="40">
        <v>0.13980263157894737</v>
      </c>
      <c r="G3" s="40">
        <v>0.13004827956165224</v>
      </c>
      <c r="H3" s="40">
        <v>0.12922465208747516</v>
      </c>
      <c r="I3" s="40">
        <v>0.18616443317638537</v>
      </c>
      <c r="J3" s="145">
        <v>0.16176259460628079</v>
      </c>
    </row>
    <row r="4" spans="1:10" ht="15.75" x14ac:dyDescent="0.2">
      <c r="A4" s="39" t="s">
        <v>372</v>
      </c>
      <c r="B4" s="40">
        <v>0.25561691589997576</v>
      </c>
      <c r="C4" s="40">
        <v>0.26436774356385662</v>
      </c>
      <c r="D4" s="40">
        <v>0.27153541645094742</v>
      </c>
      <c r="E4" s="40">
        <v>0.25046083853002316</v>
      </c>
      <c r="F4" s="40">
        <v>0.28363878446115287</v>
      </c>
      <c r="G4" s="40">
        <v>0.23097555368227451</v>
      </c>
      <c r="H4" s="40">
        <v>0.26222664015904573</v>
      </c>
      <c r="I4" s="40">
        <v>0.25733429916696848</v>
      </c>
      <c r="J4" s="145">
        <v>0.26289778552475346</v>
      </c>
    </row>
    <row r="5" spans="1:10" ht="15.75" x14ac:dyDescent="0.2">
      <c r="A5" s="39" t="s">
        <v>373</v>
      </c>
      <c r="B5" s="40">
        <v>8.0760617564602288E-2</v>
      </c>
      <c r="C5" s="40">
        <v>7.6829883897021709E-2</v>
      </c>
      <c r="D5" s="40">
        <v>8.950290324893069E-2</v>
      </c>
      <c r="E5" s="40">
        <v>9.6678040553790645E-2</v>
      </c>
      <c r="F5" s="40">
        <v>0.10326597744360902</v>
      </c>
      <c r="G5" s="40">
        <v>9.0351751092037705E-2</v>
      </c>
      <c r="H5" s="40">
        <v>8.6381709741550697E-2</v>
      </c>
      <c r="I5" s="40">
        <v>7.6059398768562117E-2</v>
      </c>
      <c r="J5" s="145">
        <v>8.5141852416735497E-2</v>
      </c>
    </row>
    <row r="6" spans="1:10" ht="15.75" x14ac:dyDescent="0.2">
      <c r="A6" s="39" t="s">
        <v>374</v>
      </c>
      <c r="B6" s="40">
        <v>8.6023567637087725E-2</v>
      </c>
      <c r="C6" s="40">
        <v>7.2829379101463906E-2</v>
      </c>
      <c r="D6" s="40">
        <v>7.7188985973603935E-2</v>
      </c>
      <c r="E6" s="40">
        <v>9.6070125897164377E-2</v>
      </c>
      <c r="F6" s="40">
        <v>8.5193452380952384E-2</v>
      </c>
      <c r="G6" s="40">
        <v>0.1039926431144149</v>
      </c>
      <c r="H6" s="40">
        <v>9.6023856858846915E-2</v>
      </c>
      <c r="I6" s="40">
        <v>6.8996740311481342E-2</v>
      </c>
      <c r="J6" s="145">
        <v>8.1822926431318499E-2</v>
      </c>
    </row>
    <row r="7" spans="1:10" ht="15.75" x14ac:dyDescent="0.2">
      <c r="A7" s="39" t="s">
        <v>375</v>
      </c>
      <c r="B7" s="40">
        <v>8.8731194684025558E-2</v>
      </c>
      <c r="C7" s="40">
        <v>8.4578495709237755E-2</v>
      </c>
      <c r="D7" s="40">
        <v>8.3099029064349378E-2</v>
      </c>
      <c r="E7" s="40">
        <v>0.10175706945915206</v>
      </c>
      <c r="F7" s="40">
        <v>7.695018796992481E-2</v>
      </c>
      <c r="G7" s="40">
        <v>0.11020001532684497</v>
      </c>
      <c r="H7" s="40">
        <v>9.1053677932405569E-2</v>
      </c>
      <c r="I7" s="40">
        <v>8.1311119159724735E-2</v>
      </c>
      <c r="J7" s="145">
        <v>8.6976129068217861E-2</v>
      </c>
    </row>
    <row r="8" spans="1:10" ht="15.75" x14ac:dyDescent="0.2">
      <c r="A8" s="39" t="s">
        <v>376</v>
      </c>
      <c r="B8" s="40">
        <v>7.4707942936759988E-2</v>
      </c>
      <c r="C8" s="40">
        <v>8.1152195860676429E-2</v>
      </c>
      <c r="D8" s="40">
        <v>7.5516332268675976E-2</v>
      </c>
      <c r="E8" s="40">
        <v>8.4441306820410247E-2</v>
      </c>
      <c r="F8" s="40">
        <v>7.3699874686716793E-2</v>
      </c>
      <c r="G8" s="40">
        <v>7.9393056939229059E-2</v>
      </c>
      <c r="H8" s="40">
        <v>8.1908548707753479E-2</v>
      </c>
      <c r="I8" s="40">
        <v>9.9601593625498003E-2</v>
      </c>
      <c r="J8" s="145">
        <v>7.7813190915094615E-2</v>
      </c>
    </row>
    <row r="9" spans="1:10" ht="15.75" x14ac:dyDescent="0.2">
      <c r="A9" s="39" t="s">
        <v>377</v>
      </c>
      <c r="B9" s="40">
        <v>8.9645018812367083E-2</v>
      </c>
      <c r="C9" s="40">
        <v>9.4977284199899037E-2</v>
      </c>
      <c r="D9" s="40">
        <v>8.8889596890457112E-2</v>
      </c>
      <c r="E9" s="40">
        <v>9.3187433815743029E-2</v>
      </c>
      <c r="F9" s="40">
        <v>8.5996240601503765E-2</v>
      </c>
      <c r="G9" s="40">
        <v>9.7785270901984828E-2</v>
      </c>
      <c r="H9" s="40">
        <v>9.3936381709741557E-2</v>
      </c>
      <c r="I9" s="40">
        <v>0.10213690691778342</v>
      </c>
      <c r="J9" s="145">
        <v>9.1264553025965311E-2</v>
      </c>
    </row>
    <row r="10" spans="1:10" ht="15.75" x14ac:dyDescent="0.2">
      <c r="A10" s="39" t="s">
        <v>378</v>
      </c>
      <c r="B10" s="40">
        <v>0.10937685091692662</v>
      </c>
      <c r="C10" s="40">
        <v>0.1071113074204947</v>
      </c>
      <c r="D10" s="40">
        <v>0.10622944029821026</v>
      </c>
      <c r="E10" s="40">
        <v>0.11307212613248617</v>
      </c>
      <c r="F10" s="40">
        <v>0.1071624373433584</v>
      </c>
      <c r="G10" s="40">
        <v>0.11564104529082689</v>
      </c>
      <c r="H10" s="40">
        <v>9.8310139165009941E-2</v>
      </c>
      <c r="I10" s="40">
        <v>9.7790655559579859E-2</v>
      </c>
      <c r="J10" s="145">
        <v>0.10807706664369598</v>
      </c>
    </row>
    <row r="11" spans="1:10" ht="16.5" thickBot="1" x14ac:dyDescent="0.25">
      <c r="A11" s="147" t="s">
        <v>379</v>
      </c>
      <c r="B11" s="40">
        <v>4.9092662894791764E-2</v>
      </c>
      <c r="C11" s="40">
        <v>4.167718324078748E-2</v>
      </c>
      <c r="D11" s="40">
        <v>4.0581764888609227E-2</v>
      </c>
      <c r="E11" s="40">
        <v>4.3181550770678902E-2</v>
      </c>
      <c r="F11" s="40">
        <v>4.4290413533834588E-2</v>
      </c>
      <c r="G11" s="40">
        <v>4.1612384090734922E-2</v>
      </c>
      <c r="H11" s="40">
        <v>6.0934393638170971E-2</v>
      </c>
      <c r="I11" s="40">
        <v>3.0604853314016661E-2</v>
      </c>
      <c r="J11" s="145">
        <v>4.4243901367937995E-2</v>
      </c>
    </row>
    <row r="12" spans="1:10" ht="15.75" x14ac:dyDescent="0.2">
      <c r="A12" s="148" t="s">
        <v>380</v>
      </c>
      <c r="B12" s="38">
        <v>1</v>
      </c>
      <c r="C12" s="38">
        <v>1</v>
      </c>
      <c r="D12" s="38">
        <v>0.99999999999999989</v>
      </c>
      <c r="E12" s="38">
        <v>1.0000000000000002</v>
      </c>
      <c r="F12" s="38">
        <v>0.99999999999999989</v>
      </c>
      <c r="G12" s="38">
        <v>1</v>
      </c>
      <c r="H12" s="38">
        <v>1</v>
      </c>
      <c r="I12" s="38">
        <v>1</v>
      </c>
      <c r="J12" s="133">
        <v>1</v>
      </c>
    </row>
    <row r="13" spans="1:10" s="203" customFormat="1" x14ac:dyDescent="0.2">
      <c r="A13" s="203" t="s">
        <v>242</v>
      </c>
    </row>
  </sheetData>
  <mergeCells count="2">
    <mergeCell ref="A1:J1"/>
    <mergeCell ref="A13:XFD13"/>
  </mergeCells>
  <hyperlinks>
    <hyperlink ref="A13" location="TableOfContents!A1" display="Back to Table of Contents" xr:uid="{29AA8F53-1015-4B4A-9AF8-97442019EFDF}"/>
  </hyperlinks>
  <pageMargins left="0.7" right="0.7" top="0.75" bottom="0.75" header="0.3" footer="0.3"/>
  <pageSetup paperSize="9" orientation="portrait" horizontalDpi="1200" verticalDpi="1200"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28515625" style="7" customWidth="1"/>
    <col min="11" max="16384" width="9.140625" style="7" hidden="1"/>
  </cols>
  <sheetData>
    <row r="1" spans="1:10" ht="30" customHeight="1" x14ac:dyDescent="0.2">
      <c r="A1" s="201" t="str">
        <f>T_h048</f>
        <v>Table N.48 Average annualised committed supports (participants in SIL) by primary disability group as at 31 March 2023 ($)</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81">
        <v>421700</v>
      </c>
      <c r="C3" s="81">
        <v>467800</v>
      </c>
      <c r="D3" s="81">
        <v>452600</v>
      </c>
      <c r="E3" s="81">
        <v>427800</v>
      </c>
      <c r="F3" s="81">
        <v>449600</v>
      </c>
      <c r="G3" s="81">
        <v>407000</v>
      </c>
      <c r="H3" s="81">
        <v>433600</v>
      </c>
      <c r="I3" s="81">
        <v>691500</v>
      </c>
      <c r="J3" s="82">
        <v>449500</v>
      </c>
    </row>
    <row r="4" spans="1:10" ht="15.75" x14ac:dyDescent="0.2">
      <c r="A4" s="89" t="s">
        <v>386</v>
      </c>
      <c r="B4" s="81">
        <v>437400</v>
      </c>
      <c r="C4" s="81">
        <v>488000</v>
      </c>
      <c r="D4" s="81">
        <v>462800</v>
      </c>
      <c r="E4" s="81">
        <v>423800</v>
      </c>
      <c r="F4" s="81">
        <v>481300</v>
      </c>
      <c r="G4" s="81">
        <v>466700</v>
      </c>
      <c r="H4" s="81">
        <v>426900</v>
      </c>
      <c r="I4" s="81">
        <v>620000</v>
      </c>
      <c r="J4" s="82">
        <v>459000</v>
      </c>
    </row>
    <row r="5" spans="1:10" ht="15.75" x14ac:dyDescent="0.2">
      <c r="A5" s="89" t="s">
        <v>393</v>
      </c>
      <c r="B5" s="81">
        <v>448000</v>
      </c>
      <c r="C5" s="81">
        <v>435200</v>
      </c>
      <c r="D5" s="81">
        <v>463700</v>
      </c>
      <c r="E5" s="81">
        <v>451800</v>
      </c>
      <c r="F5" s="81">
        <v>434200</v>
      </c>
      <c r="G5" s="81">
        <v>479900</v>
      </c>
      <c r="H5" s="81">
        <v>442600</v>
      </c>
      <c r="I5" s="81">
        <v>598600</v>
      </c>
      <c r="J5" s="82">
        <v>451400</v>
      </c>
    </row>
    <row r="6" spans="1:10" ht="15.75" x14ac:dyDescent="0.2">
      <c r="A6" s="89" t="s">
        <v>389</v>
      </c>
      <c r="B6" s="81" t="s">
        <v>266</v>
      </c>
      <c r="C6" s="81" t="s">
        <v>266</v>
      </c>
      <c r="D6" s="81" t="s">
        <v>266</v>
      </c>
      <c r="E6" s="81" t="s">
        <v>266</v>
      </c>
      <c r="F6" s="81" t="s">
        <v>266</v>
      </c>
      <c r="G6" s="81" t="s">
        <v>266</v>
      </c>
      <c r="H6" s="81" t="s">
        <v>266</v>
      </c>
      <c r="I6" s="81" t="s">
        <v>266</v>
      </c>
      <c r="J6" s="82" t="s">
        <v>266</v>
      </c>
    </row>
    <row r="7" spans="1:10" ht="15.75" x14ac:dyDescent="0.2">
      <c r="A7" s="90" t="s">
        <v>395</v>
      </c>
      <c r="B7" s="81" t="s">
        <v>266</v>
      </c>
      <c r="C7" s="81" t="s">
        <v>266</v>
      </c>
      <c r="D7" s="81" t="s">
        <v>266</v>
      </c>
      <c r="E7" s="81" t="s">
        <v>266</v>
      </c>
      <c r="F7" s="81" t="s">
        <v>266</v>
      </c>
      <c r="G7" s="81" t="s">
        <v>266</v>
      </c>
      <c r="H7" s="81" t="s">
        <v>266</v>
      </c>
      <c r="I7" s="81" t="s">
        <v>266</v>
      </c>
      <c r="J7" s="82" t="s">
        <v>266</v>
      </c>
    </row>
    <row r="8" spans="1:10" ht="15.75" x14ac:dyDescent="0.2">
      <c r="A8" s="89" t="s">
        <v>390</v>
      </c>
      <c r="B8" s="81" t="s">
        <v>266</v>
      </c>
      <c r="C8" s="81" t="s">
        <v>266</v>
      </c>
      <c r="D8" s="81" t="s">
        <v>266</v>
      </c>
      <c r="E8" s="81" t="s">
        <v>266</v>
      </c>
      <c r="F8" s="81" t="s">
        <v>266</v>
      </c>
      <c r="G8" s="81" t="s">
        <v>266</v>
      </c>
      <c r="H8" s="81" t="s">
        <v>266</v>
      </c>
      <c r="I8" s="81" t="s">
        <v>266</v>
      </c>
      <c r="J8" s="82" t="s">
        <v>266</v>
      </c>
    </row>
    <row r="9" spans="1:10" ht="15.75" x14ac:dyDescent="0.2">
      <c r="A9" s="89" t="s">
        <v>387</v>
      </c>
      <c r="B9" s="81">
        <v>367900</v>
      </c>
      <c r="C9" s="81">
        <v>367600</v>
      </c>
      <c r="D9" s="81">
        <v>347300</v>
      </c>
      <c r="E9" s="81">
        <v>357700</v>
      </c>
      <c r="F9" s="81">
        <v>347400</v>
      </c>
      <c r="G9" s="81">
        <v>392500</v>
      </c>
      <c r="H9" s="81">
        <v>382700</v>
      </c>
      <c r="I9" s="81">
        <v>542200</v>
      </c>
      <c r="J9" s="82">
        <v>363700</v>
      </c>
    </row>
    <row r="10" spans="1:10" ht="15.75" x14ac:dyDescent="0.2">
      <c r="A10" s="89" t="s">
        <v>397</v>
      </c>
      <c r="B10" s="81">
        <v>510200</v>
      </c>
      <c r="C10" s="81">
        <v>489900</v>
      </c>
      <c r="D10" s="81">
        <v>517300</v>
      </c>
      <c r="E10" s="81">
        <v>427300</v>
      </c>
      <c r="F10" s="81">
        <v>501000</v>
      </c>
      <c r="G10" s="81" t="s">
        <v>266</v>
      </c>
      <c r="H10" s="81" t="s">
        <v>266</v>
      </c>
      <c r="I10" s="81" t="s">
        <v>266</v>
      </c>
      <c r="J10" s="82">
        <v>501100</v>
      </c>
    </row>
    <row r="11" spans="1:10" ht="15.75" x14ac:dyDescent="0.2">
      <c r="A11" s="90" t="s">
        <v>388</v>
      </c>
      <c r="B11" s="81">
        <v>363400</v>
      </c>
      <c r="C11" s="81">
        <v>368300</v>
      </c>
      <c r="D11" s="81">
        <v>399800</v>
      </c>
      <c r="E11" s="81">
        <v>334300</v>
      </c>
      <c r="F11" s="81">
        <v>493700</v>
      </c>
      <c r="G11" s="81">
        <v>373400</v>
      </c>
      <c r="H11" s="81">
        <v>334200</v>
      </c>
      <c r="I11" s="81">
        <v>555500</v>
      </c>
      <c r="J11" s="82">
        <v>380600</v>
      </c>
    </row>
    <row r="12" spans="1:10" ht="15.75" x14ac:dyDescent="0.2">
      <c r="A12" s="89" t="s">
        <v>399</v>
      </c>
      <c r="B12" s="81">
        <v>598800</v>
      </c>
      <c r="C12" s="81">
        <v>635000</v>
      </c>
      <c r="D12" s="81">
        <v>678500</v>
      </c>
      <c r="E12" s="81">
        <v>635200</v>
      </c>
      <c r="F12" s="81" t="s">
        <v>266</v>
      </c>
      <c r="G12" s="81" t="s">
        <v>266</v>
      </c>
      <c r="H12" s="81" t="s">
        <v>266</v>
      </c>
      <c r="I12" s="81" t="s">
        <v>266</v>
      </c>
      <c r="J12" s="82">
        <v>645600</v>
      </c>
    </row>
    <row r="13" spans="1:10" ht="15.75" x14ac:dyDescent="0.2">
      <c r="A13" s="89" t="s">
        <v>398</v>
      </c>
      <c r="B13" s="81">
        <v>483700</v>
      </c>
      <c r="C13" s="81">
        <v>520200</v>
      </c>
      <c r="D13" s="81">
        <v>489400</v>
      </c>
      <c r="E13" s="81">
        <v>460100</v>
      </c>
      <c r="F13" s="81">
        <v>506300</v>
      </c>
      <c r="G13" s="81" t="s">
        <v>266</v>
      </c>
      <c r="H13" s="81" t="s">
        <v>266</v>
      </c>
      <c r="I13" s="81">
        <v>570900</v>
      </c>
      <c r="J13" s="82">
        <v>496600</v>
      </c>
    </row>
    <row r="14" spans="1:10" ht="15.75" x14ac:dyDescent="0.2">
      <c r="A14" s="89" t="s">
        <v>396</v>
      </c>
      <c r="B14" s="81">
        <v>341600</v>
      </c>
      <c r="C14" s="81" t="s">
        <v>266</v>
      </c>
      <c r="D14" s="81" t="s">
        <v>266</v>
      </c>
      <c r="E14" s="81" t="s">
        <v>266</v>
      </c>
      <c r="F14" s="81" t="s">
        <v>266</v>
      </c>
      <c r="G14" s="81" t="s">
        <v>266</v>
      </c>
      <c r="H14" s="81" t="s">
        <v>266</v>
      </c>
      <c r="I14" s="81" t="s">
        <v>266</v>
      </c>
      <c r="J14" s="82">
        <v>351400</v>
      </c>
    </row>
    <row r="15" spans="1:10" ht="15.75" x14ac:dyDescent="0.2">
      <c r="A15" s="89" t="s">
        <v>391</v>
      </c>
      <c r="B15" s="81">
        <v>473200</v>
      </c>
      <c r="C15" s="81">
        <v>497700</v>
      </c>
      <c r="D15" s="81">
        <v>490400</v>
      </c>
      <c r="E15" s="81">
        <v>481600</v>
      </c>
      <c r="F15" s="81">
        <v>512600</v>
      </c>
      <c r="G15" s="81">
        <v>506600</v>
      </c>
      <c r="H15" s="81">
        <v>402400</v>
      </c>
      <c r="I15" s="81">
        <v>631200</v>
      </c>
      <c r="J15" s="82">
        <v>488300</v>
      </c>
    </row>
    <row r="16" spans="1:10" ht="15.75" x14ac:dyDescent="0.2">
      <c r="A16" s="89" t="s">
        <v>392</v>
      </c>
      <c r="B16" s="81">
        <v>431200</v>
      </c>
      <c r="C16" s="81">
        <v>490300</v>
      </c>
      <c r="D16" s="81">
        <v>455400</v>
      </c>
      <c r="E16" s="81">
        <v>468900</v>
      </c>
      <c r="F16" s="81">
        <v>472400</v>
      </c>
      <c r="G16" s="81" t="s">
        <v>266</v>
      </c>
      <c r="H16" s="81" t="s">
        <v>266</v>
      </c>
      <c r="I16" s="81" t="s">
        <v>266</v>
      </c>
      <c r="J16" s="82">
        <v>460900</v>
      </c>
    </row>
    <row r="17" spans="1:10" ht="15.75" x14ac:dyDescent="0.2">
      <c r="A17" s="89" t="s">
        <v>400</v>
      </c>
      <c r="B17" s="81" t="s">
        <v>266</v>
      </c>
      <c r="C17" s="81" t="s">
        <v>266</v>
      </c>
      <c r="D17" s="81" t="s">
        <v>266</v>
      </c>
      <c r="E17" s="81" t="s">
        <v>266</v>
      </c>
      <c r="F17" s="81" t="s">
        <v>266</v>
      </c>
      <c r="G17" s="81" t="s">
        <v>266</v>
      </c>
      <c r="H17" s="81" t="s">
        <v>266</v>
      </c>
      <c r="I17" s="81" t="s">
        <v>266</v>
      </c>
      <c r="J17" s="82" t="s">
        <v>266</v>
      </c>
    </row>
    <row r="18" spans="1:10" ht="16.5" thickBot="1" x14ac:dyDescent="0.25">
      <c r="A18" s="91" t="s">
        <v>383</v>
      </c>
      <c r="B18" s="81">
        <v>430400</v>
      </c>
      <c r="C18" s="81">
        <v>524200</v>
      </c>
      <c r="D18" s="81">
        <v>440200</v>
      </c>
      <c r="E18" s="81">
        <v>457500</v>
      </c>
      <c r="F18" s="81">
        <v>505400</v>
      </c>
      <c r="G18" s="81" t="s">
        <v>266</v>
      </c>
      <c r="H18" s="81" t="s">
        <v>266</v>
      </c>
      <c r="I18" s="81" t="s">
        <v>266</v>
      </c>
      <c r="J18" s="82">
        <v>456800</v>
      </c>
    </row>
    <row r="19" spans="1:10" ht="15.75" x14ac:dyDescent="0.2">
      <c r="A19" s="77" t="s">
        <v>380</v>
      </c>
      <c r="B19" s="86">
        <v>397700</v>
      </c>
      <c r="C19" s="86">
        <v>411200</v>
      </c>
      <c r="D19" s="86">
        <v>408100</v>
      </c>
      <c r="E19" s="86">
        <v>400000</v>
      </c>
      <c r="F19" s="86">
        <v>411200</v>
      </c>
      <c r="G19" s="86">
        <v>422300</v>
      </c>
      <c r="H19" s="86">
        <v>398900</v>
      </c>
      <c r="I19" s="86">
        <v>593700</v>
      </c>
      <c r="J19" s="87">
        <v>408200</v>
      </c>
    </row>
    <row r="20" spans="1:10" s="203" customFormat="1" x14ac:dyDescent="0.2">
      <c r="A20" s="203" t="s">
        <v>242</v>
      </c>
    </row>
  </sheetData>
  <mergeCells count="2">
    <mergeCell ref="A1:J1"/>
    <mergeCell ref="A20:XFD20"/>
  </mergeCells>
  <hyperlinks>
    <hyperlink ref="A20" location="TableOfContents!A1" display="Back to Table of Contents" xr:uid="{A25B69B3-6BBD-43DE-9EB6-058103849D84}"/>
  </hyperlinks>
  <pageMargins left="0.7" right="0.7" top="0.75" bottom="0.75" header="0.3" footer="0.3"/>
  <pageSetup paperSize="9"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J19"/>
  <sheetViews>
    <sheetView zoomScaleNormal="100" workbookViewId="0">
      <selection sqref="A1:J1"/>
    </sheetView>
  </sheetViews>
  <sheetFormatPr defaultColWidth="0" defaultRowHeight="15" zeroHeight="1" x14ac:dyDescent="0.2"/>
  <cols>
    <col min="1" max="1" width="30" style="7" bestFit="1" customWidth="1"/>
    <col min="2" max="9" width="10" style="7" customWidth="1"/>
    <col min="10" max="10" width="10.28515625" style="7" bestFit="1" customWidth="1"/>
    <col min="11" max="16384" width="9.140625" style="7" hidden="1"/>
  </cols>
  <sheetData>
    <row r="1" spans="1:10" ht="30" customHeight="1" x14ac:dyDescent="0.2">
      <c r="A1" s="201" t="str">
        <f>T_h049</f>
        <v>Table N.49 Average annualised committed supports (participants in SIL) by reported level of function as at 31 March 2023 ($)</v>
      </c>
      <c r="B1" s="201"/>
      <c r="C1" s="201"/>
      <c r="D1" s="201"/>
      <c r="E1" s="201"/>
      <c r="F1" s="201"/>
      <c r="G1" s="201"/>
      <c r="H1" s="201"/>
      <c r="I1" s="201"/>
      <c r="J1" s="201"/>
    </row>
    <row r="2" spans="1:10" ht="16.5" thickBot="1" x14ac:dyDescent="0.25">
      <c r="A2" s="92" t="s">
        <v>49</v>
      </c>
      <c r="B2" s="14" t="s">
        <v>35</v>
      </c>
      <c r="C2" s="14" t="s">
        <v>36</v>
      </c>
      <c r="D2" s="14" t="s">
        <v>37</v>
      </c>
      <c r="E2" s="14" t="s">
        <v>38</v>
      </c>
      <c r="F2" s="14" t="s">
        <v>39</v>
      </c>
      <c r="G2" s="14" t="s">
        <v>40</v>
      </c>
      <c r="H2" s="14" t="s">
        <v>41</v>
      </c>
      <c r="I2" s="14" t="s">
        <v>42</v>
      </c>
      <c r="J2" s="25" t="s">
        <v>43</v>
      </c>
    </row>
    <row r="3" spans="1:10" ht="15.75" x14ac:dyDescent="0.2">
      <c r="A3" s="80">
        <v>1</v>
      </c>
      <c r="B3" s="81" t="s">
        <v>266</v>
      </c>
      <c r="C3" s="81" t="s">
        <v>266</v>
      </c>
      <c r="D3" s="81" t="s">
        <v>266</v>
      </c>
      <c r="E3" s="81" t="s">
        <v>266</v>
      </c>
      <c r="F3" s="81" t="s">
        <v>266</v>
      </c>
      <c r="G3" s="81" t="s">
        <v>266</v>
      </c>
      <c r="H3" s="81" t="s">
        <v>266</v>
      </c>
      <c r="I3" s="81" t="s">
        <v>266</v>
      </c>
      <c r="J3" s="82">
        <v>372000</v>
      </c>
    </row>
    <row r="4" spans="1:10" ht="15.75" x14ac:dyDescent="0.2">
      <c r="A4" s="83">
        <v>2</v>
      </c>
      <c r="B4" s="81" t="s">
        <v>266</v>
      </c>
      <c r="C4" s="81" t="s">
        <v>266</v>
      </c>
      <c r="D4" s="81" t="s">
        <v>266</v>
      </c>
      <c r="E4" s="81" t="s">
        <v>266</v>
      </c>
      <c r="F4" s="81" t="s">
        <v>266</v>
      </c>
      <c r="G4" s="81" t="s">
        <v>266</v>
      </c>
      <c r="H4" s="81" t="s">
        <v>266</v>
      </c>
      <c r="I4" s="81" t="s">
        <v>266</v>
      </c>
      <c r="J4" s="82" t="s">
        <v>266</v>
      </c>
    </row>
    <row r="5" spans="1:10" ht="15.75" x14ac:dyDescent="0.2">
      <c r="A5" s="83">
        <v>3</v>
      </c>
      <c r="B5" s="81">
        <v>348700</v>
      </c>
      <c r="C5" s="81">
        <v>358500</v>
      </c>
      <c r="D5" s="81">
        <v>376500</v>
      </c>
      <c r="E5" s="81" t="s">
        <v>266</v>
      </c>
      <c r="F5" s="81">
        <v>334500</v>
      </c>
      <c r="G5" s="81" t="s">
        <v>266</v>
      </c>
      <c r="H5" s="81" t="s">
        <v>266</v>
      </c>
      <c r="I5" s="81" t="s">
        <v>266</v>
      </c>
      <c r="J5" s="82">
        <v>369000</v>
      </c>
    </row>
    <row r="6" spans="1:10" ht="15.75" x14ac:dyDescent="0.2">
      <c r="A6" s="83">
        <v>4</v>
      </c>
      <c r="B6" s="81">
        <v>413300</v>
      </c>
      <c r="C6" s="81" t="s">
        <v>266</v>
      </c>
      <c r="D6" s="81">
        <v>399200</v>
      </c>
      <c r="E6" s="81" t="s">
        <v>266</v>
      </c>
      <c r="F6" s="81" t="s">
        <v>266</v>
      </c>
      <c r="G6" s="81" t="s">
        <v>266</v>
      </c>
      <c r="H6" s="81" t="s">
        <v>266</v>
      </c>
      <c r="I6" s="81" t="s">
        <v>266</v>
      </c>
      <c r="J6" s="82">
        <v>401800</v>
      </c>
    </row>
    <row r="7" spans="1:10" ht="15.75" x14ac:dyDescent="0.2">
      <c r="A7" s="83">
        <v>5</v>
      </c>
      <c r="B7" s="81">
        <v>341600</v>
      </c>
      <c r="C7" s="81">
        <v>348800</v>
      </c>
      <c r="D7" s="81">
        <v>379000</v>
      </c>
      <c r="E7" s="81" t="s">
        <v>266</v>
      </c>
      <c r="F7" s="81">
        <v>396400</v>
      </c>
      <c r="G7" s="81" t="s">
        <v>266</v>
      </c>
      <c r="H7" s="81" t="s">
        <v>266</v>
      </c>
      <c r="I7" s="81" t="s">
        <v>266</v>
      </c>
      <c r="J7" s="82">
        <v>363500</v>
      </c>
    </row>
    <row r="8" spans="1:10" ht="15.75" x14ac:dyDescent="0.2">
      <c r="A8" s="83">
        <v>6</v>
      </c>
      <c r="B8" s="81">
        <v>334500</v>
      </c>
      <c r="C8" s="81">
        <v>374400</v>
      </c>
      <c r="D8" s="81">
        <v>345100</v>
      </c>
      <c r="E8" s="81">
        <v>300900</v>
      </c>
      <c r="F8" s="81">
        <v>305100</v>
      </c>
      <c r="G8" s="81">
        <v>356400</v>
      </c>
      <c r="H8" s="81" t="s">
        <v>266</v>
      </c>
      <c r="I8" s="81" t="s">
        <v>266</v>
      </c>
      <c r="J8" s="82">
        <v>336600</v>
      </c>
    </row>
    <row r="9" spans="1:10" ht="15.75" x14ac:dyDescent="0.2">
      <c r="A9" s="83">
        <v>7</v>
      </c>
      <c r="B9" s="81">
        <v>369600</v>
      </c>
      <c r="C9" s="81">
        <v>406800</v>
      </c>
      <c r="D9" s="81">
        <v>374600</v>
      </c>
      <c r="E9" s="81" t="s">
        <v>266</v>
      </c>
      <c r="F9" s="81">
        <v>381700</v>
      </c>
      <c r="G9" s="81">
        <v>349000</v>
      </c>
      <c r="H9" s="81">
        <v>340400</v>
      </c>
      <c r="I9" s="81" t="s">
        <v>266</v>
      </c>
      <c r="J9" s="82">
        <v>377300</v>
      </c>
    </row>
    <row r="10" spans="1:10" ht="15.75" x14ac:dyDescent="0.2">
      <c r="A10" s="83">
        <v>8</v>
      </c>
      <c r="B10" s="81">
        <v>327200</v>
      </c>
      <c r="C10" s="81">
        <v>302800</v>
      </c>
      <c r="D10" s="81">
        <v>341000</v>
      </c>
      <c r="E10" s="81">
        <v>316900</v>
      </c>
      <c r="F10" s="81">
        <v>287900</v>
      </c>
      <c r="G10" s="81">
        <v>305900</v>
      </c>
      <c r="H10" s="81">
        <v>333400</v>
      </c>
      <c r="I10" s="81">
        <v>563000</v>
      </c>
      <c r="J10" s="82">
        <v>327800</v>
      </c>
    </row>
    <row r="11" spans="1:10" ht="15.75" x14ac:dyDescent="0.2">
      <c r="A11" s="83">
        <v>9</v>
      </c>
      <c r="B11" s="81" t="s">
        <v>266</v>
      </c>
      <c r="C11" s="81" t="s">
        <v>266</v>
      </c>
      <c r="D11" s="81" t="s">
        <v>266</v>
      </c>
      <c r="E11" s="81" t="s">
        <v>266</v>
      </c>
      <c r="F11" s="81" t="s">
        <v>266</v>
      </c>
      <c r="G11" s="81" t="s">
        <v>266</v>
      </c>
      <c r="H11" s="81" t="s">
        <v>266</v>
      </c>
      <c r="I11" s="81" t="s">
        <v>266</v>
      </c>
      <c r="J11" s="82">
        <v>441900</v>
      </c>
    </row>
    <row r="12" spans="1:10" ht="15.75" x14ac:dyDescent="0.2">
      <c r="A12" s="83">
        <v>10</v>
      </c>
      <c r="B12" s="81">
        <v>338600</v>
      </c>
      <c r="C12" s="81">
        <v>339900</v>
      </c>
      <c r="D12" s="81">
        <v>355200</v>
      </c>
      <c r="E12" s="81">
        <v>341200</v>
      </c>
      <c r="F12" s="81">
        <v>384000</v>
      </c>
      <c r="G12" s="81">
        <v>364700</v>
      </c>
      <c r="H12" s="81">
        <v>320100</v>
      </c>
      <c r="I12" s="81">
        <v>555400</v>
      </c>
      <c r="J12" s="82">
        <v>355400</v>
      </c>
    </row>
    <row r="13" spans="1:10" ht="15.75" x14ac:dyDescent="0.2">
      <c r="A13" s="83">
        <v>11</v>
      </c>
      <c r="B13" s="81">
        <v>403900</v>
      </c>
      <c r="C13" s="81">
        <v>422200</v>
      </c>
      <c r="D13" s="81">
        <v>379300</v>
      </c>
      <c r="E13" s="81">
        <v>398100</v>
      </c>
      <c r="F13" s="81">
        <v>529500</v>
      </c>
      <c r="G13" s="81">
        <v>448300</v>
      </c>
      <c r="H13" s="81">
        <v>381600</v>
      </c>
      <c r="I13" s="81" t="s">
        <v>266</v>
      </c>
      <c r="J13" s="82">
        <v>410600</v>
      </c>
    </row>
    <row r="14" spans="1:10" ht="15.75" x14ac:dyDescent="0.2">
      <c r="A14" s="83">
        <v>12</v>
      </c>
      <c r="B14" s="81">
        <v>398900</v>
      </c>
      <c r="C14" s="81">
        <v>405300</v>
      </c>
      <c r="D14" s="81">
        <v>412200</v>
      </c>
      <c r="E14" s="81">
        <v>405400</v>
      </c>
      <c r="F14" s="81">
        <v>422600</v>
      </c>
      <c r="G14" s="81">
        <v>425300</v>
      </c>
      <c r="H14" s="81">
        <v>407300</v>
      </c>
      <c r="I14" s="81">
        <v>642700</v>
      </c>
      <c r="J14" s="82">
        <v>409300</v>
      </c>
    </row>
    <row r="15" spans="1:10" ht="15.75" x14ac:dyDescent="0.2">
      <c r="A15" s="83">
        <v>13</v>
      </c>
      <c r="B15" s="81">
        <v>479100</v>
      </c>
      <c r="C15" s="81">
        <v>542500</v>
      </c>
      <c r="D15" s="81">
        <v>527700</v>
      </c>
      <c r="E15" s="81">
        <v>434600</v>
      </c>
      <c r="F15" s="81">
        <v>578000</v>
      </c>
      <c r="G15" s="81">
        <v>568800</v>
      </c>
      <c r="H15" s="81">
        <v>466600</v>
      </c>
      <c r="I15" s="81">
        <v>640100</v>
      </c>
      <c r="J15" s="82">
        <v>509400</v>
      </c>
    </row>
    <row r="16" spans="1:10" ht="15.75" x14ac:dyDescent="0.2">
      <c r="A16" s="83">
        <v>14</v>
      </c>
      <c r="B16" s="81">
        <v>480500</v>
      </c>
      <c r="C16" s="81">
        <v>465000</v>
      </c>
      <c r="D16" s="81">
        <v>500600</v>
      </c>
      <c r="E16" s="81">
        <v>479300</v>
      </c>
      <c r="F16" s="81">
        <v>476900</v>
      </c>
      <c r="G16" s="81">
        <v>548000</v>
      </c>
      <c r="H16" s="81">
        <v>468700</v>
      </c>
      <c r="I16" s="81">
        <v>622400</v>
      </c>
      <c r="J16" s="82">
        <v>486100</v>
      </c>
    </row>
    <row r="17" spans="1:10" ht="16.5" thickBot="1" x14ac:dyDescent="0.25">
      <c r="A17" s="84">
        <v>15</v>
      </c>
      <c r="B17" s="81" t="s">
        <v>266</v>
      </c>
      <c r="C17" s="81" t="s">
        <v>266</v>
      </c>
      <c r="D17" s="81" t="s">
        <v>266</v>
      </c>
      <c r="E17" s="81" t="s">
        <v>266</v>
      </c>
      <c r="F17" s="81" t="s">
        <v>266</v>
      </c>
      <c r="G17" s="81" t="s">
        <v>266</v>
      </c>
      <c r="H17" s="81" t="s">
        <v>266</v>
      </c>
      <c r="I17" s="81" t="s">
        <v>266</v>
      </c>
      <c r="J17" s="82">
        <v>717100</v>
      </c>
    </row>
    <row r="18" spans="1:10" ht="15.75" x14ac:dyDescent="0.2">
      <c r="A18" s="77" t="s">
        <v>380</v>
      </c>
      <c r="B18" s="86">
        <v>397700</v>
      </c>
      <c r="C18" s="86">
        <v>411200</v>
      </c>
      <c r="D18" s="86">
        <v>408100</v>
      </c>
      <c r="E18" s="86">
        <v>400000</v>
      </c>
      <c r="F18" s="86">
        <v>411200</v>
      </c>
      <c r="G18" s="86">
        <v>422300</v>
      </c>
      <c r="H18" s="86">
        <v>398900</v>
      </c>
      <c r="I18" s="86">
        <v>593700</v>
      </c>
      <c r="J18" s="87">
        <v>408200</v>
      </c>
    </row>
    <row r="19" spans="1:10" s="203" customFormat="1" x14ac:dyDescent="0.2">
      <c r="A19" s="203" t="s">
        <v>242</v>
      </c>
    </row>
  </sheetData>
  <mergeCells count="2">
    <mergeCell ref="A1:J1"/>
    <mergeCell ref="A19:XFD19"/>
  </mergeCells>
  <hyperlinks>
    <hyperlink ref="A19" location="TableOfContents!A1" display="Back to Table of Contents" xr:uid="{9D5C0BF5-E64A-4C30-8B7C-89C303BEDF85}"/>
  </hyperlinks>
  <pageMargins left="0.7" right="0.7" top="0.75" bottom="0.75" header="0.3" footer="0.3"/>
  <pageSetup paperSize="9"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J19"/>
  <sheetViews>
    <sheetView zoomScaleNormal="100" workbookViewId="0">
      <selection sqref="A1:J1"/>
    </sheetView>
  </sheetViews>
  <sheetFormatPr defaultColWidth="0" defaultRowHeight="15" zeroHeight="1" x14ac:dyDescent="0.2"/>
  <cols>
    <col min="1" max="1" width="43" style="7" bestFit="1" customWidth="1"/>
    <col min="2" max="10" width="10" style="7" customWidth="1"/>
    <col min="11" max="16384" width="9.140625" style="7" hidden="1"/>
  </cols>
  <sheetData>
    <row r="1" spans="1:10" x14ac:dyDescent="0.2">
      <c r="A1" s="201" t="str">
        <f>T_h050</f>
        <v>Table N.50 Total annualised committed supports (participants in SIL) by support category as at 31 March 2023 ($m)</v>
      </c>
      <c r="B1" s="201"/>
      <c r="C1" s="201"/>
      <c r="D1" s="201"/>
      <c r="E1" s="201"/>
      <c r="F1" s="201"/>
      <c r="G1" s="201"/>
      <c r="H1" s="201"/>
      <c r="I1" s="201"/>
      <c r="J1" s="201"/>
    </row>
    <row r="2" spans="1:10" ht="15.75" x14ac:dyDescent="0.2">
      <c r="A2" s="114" t="s">
        <v>50</v>
      </c>
      <c r="B2" s="115" t="s">
        <v>35</v>
      </c>
      <c r="C2" s="115" t="s">
        <v>36</v>
      </c>
      <c r="D2" s="115" t="s">
        <v>37</v>
      </c>
      <c r="E2" s="115" t="s">
        <v>38</v>
      </c>
      <c r="F2" s="115" t="s">
        <v>39</v>
      </c>
      <c r="G2" s="115" t="s">
        <v>40</v>
      </c>
      <c r="H2" s="115" t="s">
        <v>41</v>
      </c>
      <c r="I2" s="115" t="s">
        <v>42</v>
      </c>
      <c r="J2" s="116" t="s">
        <v>43</v>
      </c>
    </row>
    <row r="3" spans="1:10" ht="15.75" x14ac:dyDescent="0.2">
      <c r="A3" s="64" t="s">
        <v>4</v>
      </c>
      <c r="B3" s="68">
        <v>3097323203.4594164</v>
      </c>
      <c r="C3" s="68">
        <v>1842433824.0810583</v>
      </c>
      <c r="D3" s="68">
        <v>1836982643.7296209</v>
      </c>
      <c r="E3" s="68">
        <v>794324095.76802599</v>
      </c>
      <c r="F3" s="68">
        <v>880649255.57481706</v>
      </c>
      <c r="G3" s="68">
        <v>283883434.73939341</v>
      </c>
      <c r="H3" s="68">
        <v>175618747.76342413</v>
      </c>
      <c r="I3" s="68">
        <v>242138392.48922616</v>
      </c>
      <c r="J3" s="69">
        <v>9153550706.3813763</v>
      </c>
    </row>
    <row r="4" spans="1:10" ht="15.75" x14ac:dyDescent="0.2">
      <c r="A4" s="67" t="s">
        <v>5</v>
      </c>
      <c r="B4" s="65">
        <v>32212928.871946726</v>
      </c>
      <c r="C4" s="65">
        <v>21932786.531099975</v>
      </c>
      <c r="D4" s="65">
        <v>21633377.465497047</v>
      </c>
      <c r="E4" s="65">
        <v>10713871.437797617</v>
      </c>
      <c r="F4" s="65">
        <v>10709463.605406245</v>
      </c>
      <c r="G4" s="65">
        <v>2628526.1405765121</v>
      </c>
      <c r="H4" s="65">
        <v>1951860.6746493154</v>
      </c>
      <c r="I4" s="65">
        <v>1614192.6893268377</v>
      </c>
      <c r="J4" s="66">
        <v>103397007.41630028</v>
      </c>
    </row>
    <row r="5" spans="1:10" ht="15.75" x14ac:dyDescent="0.2">
      <c r="A5" s="67" t="s">
        <v>6</v>
      </c>
      <c r="B5" s="65">
        <v>661508539.50393128</v>
      </c>
      <c r="C5" s="65">
        <v>512341257.29791045</v>
      </c>
      <c r="D5" s="65">
        <v>434987434.88772285</v>
      </c>
      <c r="E5" s="65">
        <v>165107127.13608354</v>
      </c>
      <c r="F5" s="65">
        <v>164384856.78632733</v>
      </c>
      <c r="G5" s="65">
        <v>79951674.305693865</v>
      </c>
      <c r="H5" s="65">
        <v>33192901.558215201</v>
      </c>
      <c r="I5" s="65">
        <v>45465519.763969913</v>
      </c>
      <c r="J5" s="66">
        <v>2096973234.6605384</v>
      </c>
    </row>
    <row r="6" spans="1:10" ht="15.75" x14ac:dyDescent="0.2">
      <c r="A6" s="73" t="s">
        <v>7</v>
      </c>
      <c r="B6" s="74">
        <v>26275118.822699923</v>
      </c>
      <c r="C6" s="74">
        <v>18800369.082711019</v>
      </c>
      <c r="D6" s="74">
        <v>14679759.085281702</v>
      </c>
      <c r="E6" s="74">
        <v>6499638.7719957558</v>
      </c>
      <c r="F6" s="74">
        <v>6779166.1628651852</v>
      </c>
      <c r="G6" s="74">
        <v>2455701.5829482423</v>
      </c>
      <c r="H6" s="74">
        <v>1353594.7107512453</v>
      </c>
      <c r="I6" s="74">
        <v>1168734.5244936382</v>
      </c>
      <c r="J6" s="75">
        <v>78013865.523500472</v>
      </c>
    </row>
    <row r="7" spans="1:10" ht="15.75" x14ac:dyDescent="0.2">
      <c r="A7" s="64" t="s">
        <v>8</v>
      </c>
      <c r="B7" s="68">
        <v>9065197.4407468997</v>
      </c>
      <c r="C7" s="68">
        <v>8363107.9817771968</v>
      </c>
      <c r="D7" s="68">
        <v>6202138.2772359503</v>
      </c>
      <c r="E7" s="68">
        <v>1845338.9734546277</v>
      </c>
      <c r="F7" s="68">
        <v>3954168.6915489445</v>
      </c>
      <c r="G7" s="68">
        <v>1011439.4317081812</v>
      </c>
      <c r="H7" s="68">
        <v>673094.4608292029</v>
      </c>
      <c r="I7" s="68">
        <v>743102.62798779889</v>
      </c>
      <c r="J7" s="69">
        <v>31859640.790152002</v>
      </c>
    </row>
    <row r="8" spans="1:10" ht="15.75" x14ac:dyDescent="0.2">
      <c r="A8" s="67" t="s">
        <v>9</v>
      </c>
      <c r="B8" s="65">
        <v>114812444.32428375</v>
      </c>
      <c r="C8" s="65">
        <v>96790054.665223032</v>
      </c>
      <c r="D8" s="65">
        <v>70411628.209459767</v>
      </c>
      <c r="E8" s="65">
        <v>38677123.750932567</v>
      </c>
      <c r="F8" s="65">
        <v>35265895.871585116</v>
      </c>
      <c r="G8" s="65">
        <v>10346690.503956476</v>
      </c>
      <c r="H8" s="65">
        <v>6770441.910139842</v>
      </c>
      <c r="I8" s="65">
        <v>7540334.0965846404</v>
      </c>
      <c r="J8" s="66">
        <v>380622908.51442236</v>
      </c>
    </row>
    <row r="9" spans="1:10" ht="15.75" x14ac:dyDescent="0.2">
      <c r="A9" s="67" t="s">
        <v>10</v>
      </c>
      <c r="B9" s="65">
        <v>2874849.9565903423</v>
      </c>
      <c r="C9" s="65">
        <v>1192499.4956566587</v>
      </c>
      <c r="D9" s="65">
        <v>1609214.8547805173</v>
      </c>
      <c r="E9" s="65">
        <v>1197673.1152721597</v>
      </c>
      <c r="F9" s="65">
        <v>697016.91027289606</v>
      </c>
      <c r="G9" s="70">
        <v>333679.88904142659</v>
      </c>
      <c r="H9" s="70">
        <v>122159.9534595266</v>
      </c>
      <c r="I9" s="65">
        <v>502380.63710487558</v>
      </c>
      <c r="J9" s="66">
        <v>8529474.8121784031</v>
      </c>
    </row>
    <row r="10" spans="1:10" ht="15.75" x14ac:dyDescent="0.2">
      <c r="A10" s="67" t="s">
        <v>11</v>
      </c>
      <c r="B10" s="65">
        <v>3993203.5356892021</v>
      </c>
      <c r="C10" s="65">
        <v>1333368.4845514216</v>
      </c>
      <c r="D10" s="65">
        <v>1081268.4496955592</v>
      </c>
      <c r="E10" s="65">
        <v>680294.67754350754</v>
      </c>
      <c r="F10" s="65">
        <v>675720.79552685353</v>
      </c>
      <c r="G10" s="70">
        <v>234644.01374972571</v>
      </c>
      <c r="H10" s="70">
        <v>286644.68298218457</v>
      </c>
      <c r="I10" s="70">
        <v>58774.928922159219</v>
      </c>
      <c r="J10" s="66">
        <v>8343919.568660615</v>
      </c>
    </row>
    <row r="11" spans="1:10" ht="15.75" x14ac:dyDescent="0.2">
      <c r="A11" s="67" t="s">
        <v>12</v>
      </c>
      <c r="B11" s="72">
        <v>4333.3103085544171</v>
      </c>
      <c r="C11" s="71">
        <v>12112.509002265029</v>
      </c>
      <c r="D11" s="71">
        <v>6369.3050794162491</v>
      </c>
      <c r="E11" s="65" t="s">
        <v>266</v>
      </c>
      <c r="F11" s="72">
        <v>3683.4264959016391</v>
      </c>
      <c r="G11" s="65" t="s">
        <v>266</v>
      </c>
      <c r="H11" s="65" t="s">
        <v>266</v>
      </c>
      <c r="I11" s="65" t="s">
        <v>266</v>
      </c>
      <c r="J11" s="117">
        <v>26498.550886137335</v>
      </c>
    </row>
    <row r="12" spans="1:10" ht="15.75" x14ac:dyDescent="0.2">
      <c r="A12" s="67" t="s">
        <v>13</v>
      </c>
      <c r="B12" s="65" t="s">
        <v>266</v>
      </c>
      <c r="C12" s="71">
        <v>27229.038217213118</v>
      </c>
      <c r="D12" s="65" t="s">
        <v>266</v>
      </c>
      <c r="E12" s="65" t="s">
        <v>266</v>
      </c>
      <c r="F12" s="71">
        <v>39297.307377049176</v>
      </c>
      <c r="G12" s="65" t="s">
        <v>266</v>
      </c>
      <c r="H12" s="65" t="s">
        <v>266</v>
      </c>
      <c r="I12" s="65" t="s">
        <v>266</v>
      </c>
      <c r="J12" s="187">
        <v>66526.345594262297</v>
      </c>
    </row>
    <row r="13" spans="1:10" ht="15.75" x14ac:dyDescent="0.2">
      <c r="A13" s="67" t="s">
        <v>14</v>
      </c>
      <c r="B13" s="65">
        <v>107089753.97388136</v>
      </c>
      <c r="C13" s="65">
        <v>65726931.464384414</v>
      </c>
      <c r="D13" s="65">
        <v>45609042.629627004</v>
      </c>
      <c r="E13" s="65">
        <v>29313940.567902371</v>
      </c>
      <c r="F13" s="65">
        <v>36215465.173510328</v>
      </c>
      <c r="G13" s="65">
        <v>9377654.5806935634</v>
      </c>
      <c r="H13" s="65">
        <v>4630181.5345603265</v>
      </c>
      <c r="I13" s="65">
        <v>6544433.8017331846</v>
      </c>
      <c r="J13" s="66">
        <v>304507403.72629255</v>
      </c>
    </row>
    <row r="14" spans="1:10" ht="15.75" x14ac:dyDescent="0.2">
      <c r="A14" s="67" t="s">
        <v>15</v>
      </c>
      <c r="B14" s="65">
        <v>2491512.0294916215</v>
      </c>
      <c r="C14" s="65">
        <v>1115235.166664216</v>
      </c>
      <c r="D14" s="65">
        <v>738087.67593066557</v>
      </c>
      <c r="E14" s="65">
        <v>509704.20469314448</v>
      </c>
      <c r="F14" s="65">
        <v>730575.46779779892</v>
      </c>
      <c r="G14" s="65">
        <v>631408.01901829976</v>
      </c>
      <c r="H14" s="70">
        <v>221182.58497558971</v>
      </c>
      <c r="I14" s="65">
        <v>737528.5784477354</v>
      </c>
      <c r="J14" s="66">
        <v>7175233.7270190706</v>
      </c>
    </row>
    <row r="15" spans="1:10" ht="15.75" x14ac:dyDescent="0.2">
      <c r="A15" s="73" t="s">
        <v>16</v>
      </c>
      <c r="B15" s="74">
        <v>57474994.100346372</v>
      </c>
      <c r="C15" s="74">
        <v>44317755.422607109</v>
      </c>
      <c r="D15" s="74">
        <v>38876775.446511924</v>
      </c>
      <c r="E15" s="74">
        <v>15737991.532419316</v>
      </c>
      <c r="F15" s="74">
        <v>17971227.68736076</v>
      </c>
      <c r="G15" s="74">
        <v>5160494.5700632455</v>
      </c>
      <c r="H15" s="74">
        <v>2996790.5352707752</v>
      </c>
      <c r="I15" s="74">
        <v>5257271.9741772246</v>
      </c>
      <c r="J15" s="75">
        <v>187798705.13001528</v>
      </c>
    </row>
    <row r="16" spans="1:10" ht="15.75" x14ac:dyDescent="0.2">
      <c r="A16" s="67" t="s">
        <v>17</v>
      </c>
      <c r="B16" s="65">
        <v>52306289.650000028</v>
      </c>
      <c r="C16" s="65">
        <v>36519443.349999972</v>
      </c>
      <c r="D16" s="65">
        <v>34224900.769999966</v>
      </c>
      <c r="E16" s="65">
        <v>24905678.570000008</v>
      </c>
      <c r="F16" s="65">
        <v>16677480.230000021</v>
      </c>
      <c r="G16" s="65">
        <v>3443068.104487705</v>
      </c>
      <c r="H16" s="65">
        <v>3216170.3200000003</v>
      </c>
      <c r="I16" s="65">
        <v>3146111.7299999986</v>
      </c>
      <c r="J16" s="66">
        <v>174439142.72448772</v>
      </c>
    </row>
    <row r="17" spans="1:10" ht="16.5" thickBot="1" x14ac:dyDescent="0.25">
      <c r="A17" s="76" t="s">
        <v>18</v>
      </c>
      <c r="B17" s="65">
        <v>89183965.166588515</v>
      </c>
      <c r="C17" s="65">
        <v>73521178.485809207</v>
      </c>
      <c r="D17" s="65">
        <v>49166036.664449312</v>
      </c>
      <c r="E17" s="65">
        <v>18785023.191172123</v>
      </c>
      <c r="F17" s="65">
        <v>25816258.686213933</v>
      </c>
      <c r="G17" s="65">
        <v>5508630.2853340199</v>
      </c>
      <c r="H17" s="65">
        <v>3898022.9240436084</v>
      </c>
      <c r="I17" s="65">
        <v>3282497.9912052085</v>
      </c>
      <c r="J17" s="66">
        <v>269161613.39481592</v>
      </c>
    </row>
    <row r="18" spans="1:10" ht="15.75" x14ac:dyDescent="0.2">
      <c r="A18" s="77" t="s">
        <v>380</v>
      </c>
      <c r="B18" s="78">
        <v>4256616334.1459208</v>
      </c>
      <c r="C18" s="78">
        <v>2724427153.0566721</v>
      </c>
      <c r="D18" s="78">
        <v>2556208677.4508929</v>
      </c>
      <c r="E18" s="78">
        <v>1108297501.6972928</v>
      </c>
      <c r="F18" s="78">
        <v>1200569532.3771052</v>
      </c>
      <c r="G18" s="78">
        <v>404967046.16666466</v>
      </c>
      <c r="H18" s="78">
        <v>234931793.61330092</v>
      </c>
      <c r="I18" s="78">
        <v>318199275.83317941</v>
      </c>
      <c r="J18" s="79">
        <v>12804465881.266233</v>
      </c>
    </row>
    <row r="19" spans="1:10" s="203" customFormat="1" x14ac:dyDescent="0.2">
      <c r="A19" s="203" t="s">
        <v>242</v>
      </c>
    </row>
  </sheetData>
  <mergeCells count="2">
    <mergeCell ref="A1:J1"/>
    <mergeCell ref="A19:XFD19"/>
  </mergeCells>
  <hyperlinks>
    <hyperlink ref="A19" location="TableOfContents!A1" display="Back to Table of Contents" xr:uid="{A0A19A74-E699-44A8-9FCC-2EE23BF6AE7D}"/>
  </hyperlinks>
  <pageMargins left="0.7" right="0.7" top="0.75" bottom="0.75" header="0.3" footer="0.3"/>
  <pageSetup paperSize="9"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T_h051</f>
        <v>Table N.51 Total annualised committed supports (participants not in SIL) by gender as at 31 March 2023 ($m)</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65">
        <v>5408164036.9549818</v>
      </c>
      <c r="C3" s="65">
        <v>4727462029.7424784</v>
      </c>
      <c r="D3" s="65">
        <v>3910181058.5583296</v>
      </c>
      <c r="E3" s="65">
        <v>1683935344.9302647</v>
      </c>
      <c r="F3" s="65">
        <v>1425168814.5344706</v>
      </c>
      <c r="G3" s="65">
        <v>402158758.69318414</v>
      </c>
      <c r="H3" s="65">
        <v>245361650.19278902</v>
      </c>
      <c r="I3" s="65">
        <v>209067572.05811915</v>
      </c>
      <c r="J3" s="66">
        <v>18014362602.337418</v>
      </c>
    </row>
    <row r="4" spans="1:10" ht="15.75" x14ac:dyDescent="0.2">
      <c r="A4" s="89" t="s">
        <v>382</v>
      </c>
      <c r="B4" s="65">
        <v>3676622146.3229337</v>
      </c>
      <c r="C4" s="65">
        <v>3498985315.3131404</v>
      </c>
      <c r="D4" s="65">
        <v>2937893298.6562133</v>
      </c>
      <c r="E4" s="65">
        <v>1182965600.0057681</v>
      </c>
      <c r="F4" s="65">
        <v>1003357956.4472003</v>
      </c>
      <c r="G4" s="65">
        <v>295236199.49784708</v>
      </c>
      <c r="H4" s="65">
        <v>193876507.02075008</v>
      </c>
      <c r="I4" s="65">
        <v>119556855.6685012</v>
      </c>
      <c r="J4" s="66">
        <v>12911082418.877403</v>
      </c>
    </row>
    <row r="5" spans="1:10" ht="16.5" thickBot="1" x14ac:dyDescent="0.25">
      <c r="A5" s="91" t="s">
        <v>383</v>
      </c>
      <c r="B5" s="65">
        <v>86427523.515350133</v>
      </c>
      <c r="C5" s="65">
        <v>94272323.25505197</v>
      </c>
      <c r="D5" s="65">
        <v>60029645.341517657</v>
      </c>
      <c r="E5" s="65">
        <v>24919198.925877728</v>
      </c>
      <c r="F5" s="65">
        <v>45566560.245069057</v>
      </c>
      <c r="G5" s="65">
        <v>14313775.020883948</v>
      </c>
      <c r="H5" s="65">
        <v>4924632.6461981358</v>
      </c>
      <c r="I5" s="65">
        <v>1257711.8691519666</v>
      </c>
      <c r="J5" s="66">
        <v>331762957.43498647</v>
      </c>
    </row>
    <row r="6" spans="1:10" ht="15.75" x14ac:dyDescent="0.2">
      <c r="A6" s="77" t="s">
        <v>380</v>
      </c>
      <c r="B6" s="78">
        <v>9171213706.7932663</v>
      </c>
      <c r="C6" s="78">
        <v>8320719668.3106699</v>
      </c>
      <c r="D6" s="78">
        <v>6908104002.5560598</v>
      </c>
      <c r="E6" s="78">
        <v>2891820143.8619103</v>
      </c>
      <c r="F6" s="78">
        <v>2474093331.2267399</v>
      </c>
      <c r="G6" s="78">
        <v>711708733.21191514</v>
      </c>
      <c r="H6" s="78">
        <v>444162789.85973728</v>
      </c>
      <c r="I6" s="78">
        <v>329882139.59577227</v>
      </c>
      <c r="J6" s="79">
        <v>31257207978.649807</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6746D388-B03C-47AC-94E4-8CC18E40220B}"/>
  </hyperlinks>
  <pageMargins left="0.7" right="0.7" top="0.75" bottom="0.75" header="0.3" footer="0.3"/>
  <pageSetup paperSize="9"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T_h052</f>
        <v>Table N.52 Average annualised committed supports (participants not in SIL) by gender as at 31 March 2023 ($)</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81">
        <v>51600</v>
      </c>
      <c r="C3" s="81">
        <v>51700</v>
      </c>
      <c r="D3" s="81">
        <v>53600</v>
      </c>
      <c r="E3" s="81">
        <v>56800</v>
      </c>
      <c r="F3" s="81">
        <v>47400</v>
      </c>
      <c r="G3" s="81">
        <v>55700</v>
      </c>
      <c r="H3" s="81">
        <v>43300</v>
      </c>
      <c r="I3" s="81">
        <v>63700</v>
      </c>
      <c r="J3" s="82">
        <v>52200</v>
      </c>
    </row>
    <row r="4" spans="1:10" ht="15.75" x14ac:dyDescent="0.2">
      <c r="A4" s="89" t="s">
        <v>382</v>
      </c>
      <c r="B4" s="81">
        <v>61500</v>
      </c>
      <c r="C4" s="81">
        <v>60100</v>
      </c>
      <c r="D4" s="81">
        <v>65100</v>
      </c>
      <c r="E4" s="81">
        <v>65300</v>
      </c>
      <c r="F4" s="81">
        <v>57800</v>
      </c>
      <c r="G4" s="81">
        <v>64600</v>
      </c>
      <c r="H4" s="81">
        <v>52800</v>
      </c>
      <c r="I4" s="81">
        <v>71500</v>
      </c>
      <c r="J4" s="82">
        <v>61900</v>
      </c>
    </row>
    <row r="5" spans="1:10" ht="16.5" thickBot="1" x14ac:dyDescent="0.25">
      <c r="A5" s="91" t="s">
        <v>383</v>
      </c>
      <c r="B5" s="81">
        <v>43600</v>
      </c>
      <c r="C5" s="81">
        <v>42300</v>
      </c>
      <c r="D5" s="81">
        <v>49400</v>
      </c>
      <c r="E5" s="81">
        <v>50300</v>
      </c>
      <c r="F5" s="81">
        <v>61000</v>
      </c>
      <c r="G5" s="81">
        <v>48500</v>
      </c>
      <c r="H5" s="81">
        <v>35400</v>
      </c>
      <c r="I5" s="81">
        <v>40600</v>
      </c>
      <c r="J5" s="82">
        <v>46500</v>
      </c>
    </row>
    <row r="6" spans="1:10" ht="15.75" x14ac:dyDescent="0.2">
      <c r="A6" s="77" t="s">
        <v>380</v>
      </c>
      <c r="B6" s="86">
        <v>55100</v>
      </c>
      <c r="C6" s="86">
        <v>54800</v>
      </c>
      <c r="D6" s="86">
        <v>57900</v>
      </c>
      <c r="E6" s="86">
        <v>60000</v>
      </c>
      <c r="F6" s="86">
        <v>51400</v>
      </c>
      <c r="G6" s="86">
        <v>58900</v>
      </c>
      <c r="H6" s="86">
        <v>46900</v>
      </c>
      <c r="I6" s="86">
        <v>66200</v>
      </c>
      <c r="J6" s="87">
        <v>55700</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6DF40B41-DBA8-41D9-BD7A-959EE592C1BD}"/>
  </hyperlinks>
  <pageMargins left="0.7" right="0.7" top="0.75" bottom="0.75" header="0.3" footer="0.3"/>
  <pageSetup paperSize="9"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T_h053</f>
        <v>Table N.53 Total annualised committed supports (participants not in SIL) by age group as at 31 March 2023 ($m)</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65">
        <v>708749449.25555921</v>
      </c>
      <c r="C3" s="65">
        <v>703879284.79867089</v>
      </c>
      <c r="D3" s="65">
        <v>505197251.48934788</v>
      </c>
      <c r="E3" s="65">
        <v>204434226.01121131</v>
      </c>
      <c r="F3" s="65">
        <v>184227150.80376667</v>
      </c>
      <c r="G3" s="65">
        <v>39994268.763160087</v>
      </c>
      <c r="H3" s="65">
        <v>31791277.296266913</v>
      </c>
      <c r="I3" s="65">
        <v>29084756.76509852</v>
      </c>
      <c r="J3" s="66">
        <v>2407418853.9898357</v>
      </c>
    </row>
    <row r="4" spans="1:10" ht="15.75" x14ac:dyDescent="0.2">
      <c r="A4" s="89" t="s">
        <v>372</v>
      </c>
      <c r="B4" s="65">
        <v>1081825428.6862197</v>
      </c>
      <c r="C4" s="65">
        <v>1148172788.5138617</v>
      </c>
      <c r="D4" s="65">
        <v>837025754.25001132</v>
      </c>
      <c r="E4" s="65">
        <v>364730625.64116812</v>
      </c>
      <c r="F4" s="65">
        <v>352064295.90014529</v>
      </c>
      <c r="G4" s="65">
        <v>92372204.672522694</v>
      </c>
      <c r="H4" s="65">
        <v>58764670.53615281</v>
      </c>
      <c r="I4" s="65">
        <v>43272288.248168036</v>
      </c>
      <c r="J4" s="66">
        <v>3978841007.3302965</v>
      </c>
    </row>
    <row r="5" spans="1:10" ht="15.75" x14ac:dyDescent="0.2">
      <c r="A5" s="89" t="s">
        <v>373</v>
      </c>
      <c r="B5" s="65">
        <v>626036054.04705679</v>
      </c>
      <c r="C5" s="65">
        <v>570508940.88130474</v>
      </c>
      <c r="D5" s="65">
        <v>491654414.73085076</v>
      </c>
      <c r="E5" s="65">
        <v>213644759.42710063</v>
      </c>
      <c r="F5" s="65">
        <v>194850683.40987861</v>
      </c>
      <c r="G5" s="65">
        <v>57596896.222875252</v>
      </c>
      <c r="H5" s="65">
        <v>28811596.692866128</v>
      </c>
      <c r="I5" s="65">
        <v>25171129.988231502</v>
      </c>
      <c r="J5" s="66">
        <v>2208863517.7444344</v>
      </c>
    </row>
    <row r="6" spans="1:10" ht="15.75" x14ac:dyDescent="0.2">
      <c r="A6" s="89" t="s">
        <v>374</v>
      </c>
      <c r="B6" s="65">
        <v>994085698.26990283</v>
      </c>
      <c r="C6" s="65">
        <v>894402336.47549367</v>
      </c>
      <c r="D6" s="65">
        <v>701089400.54398155</v>
      </c>
      <c r="E6" s="65">
        <v>318061220.04160625</v>
      </c>
      <c r="F6" s="65">
        <v>258624280.65168065</v>
      </c>
      <c r="G6" s="65">
        <v>83964501.741735652</v>
      </c>
      <c r="H6" s="65">
        <v>48214103.662702583</v>
      </c>
      <c r="I6" s="65">
        <v>33746364.076451205</v>
      </c>
      <c r="J6" s="66">
        <v>3332972340.4774919</v>
      </c>
    </row>
    <row r="7" spans="1:10" ht="15.75" x14ac:dyDescent="0.2">
      <c r="A7" s="89" t="s">
        <v>375</v>
      </c>
      <c r="B7" s="65">
        <v>1158728377.3862703</v>
      </c>
      <c r="C7" s="65">
        <v>1014627721.2220238</v>
      </c>
      <c r="D7" s="65">
        <v>843590741.35186911</v>
      </c>
      <c r="E7" s="65">
        <v>411377496.91419351</v>
      </c>
      <c r="F7" s="65">
        <v>267872197.38375759</v>
      </c>
      <c r="G7" s="65">
        <v>93218455.419847533</v>
      </c>
      <c r="H7" s="65">
        <v>50555684.891936332</v>
      </c>
      <c r="I7" s="65">
        <v>36933266.993031032</v>
      </c>
      <c r="J7" s="66">
        <v>3877858973.7581077</v>
      </c>
    </row>
    <row r="8" spans="1:10" ht="15.75" x14ac:dyDescent="0.2">
      <c r="A8" s="89" t="s">
        <v>376</v>
      </c>
      <c r="B8" s="65">
        <v>991988746.56492162</v>
      </c>
      <c r="C8" s="65">
        <v>924734506.30013931</v>
      </c>
      <c r="D8" s="65">
        <v>824516558.74613941</v>
      </c>
      <c r="E8" s="65">
        <v>341120778.15188688</v>
      </c>
      <c r="F8" s="65">
        <v>268224183.28148818</v>
      </c>
      <c r="G8" s="65">
        <v>78407872.724630058</v>
      </c>
      <c r="H8" s="65">
        <v>57312141.434273697</v>
      </c>
      <c r="I8" s="65">
        <v>40615751.769938134</v>
      </c>
      <c r="J8" s="66">
        <v>3527208430.237586</v>
      </c>
    </row>
    <row r="9" spans="1:10" ht="15.75" x14ac:dyDescent="0.2">
      <c r="A9" s="89" t="s">
        <v>377</v>
      </c>
      <c r="B9" s="65">
        <v>1206160190.5365686</v>
      </c>
      <c r="C9" s="65">
        <v>1109790964.6841736</v>
      </c>
      <c r="D9" s="65">
        <v>975693577.85087049</v>
      </c>
      <c r="E9" s="65">
        <v>354866743.90107173</v>
      </c>
      <c r="F9" s="65">
        <v>307636607.72370237</v>
      </c>
      <c r="G9" s="65">
        <v>96767278.25902085</v>
      </c>
      <c r="H9" s="65">
        <v>56049370.640003406</v>
      </c>
      <c r="I9" s="65">
        <v>49705180.711778097</v>
      </c>
      <c r="J9" s="66">
        <v>4156740674.0415664</v>
      </c>
    </row>
    <row r="10" spans="1:10" ht="15.75" x14ac:dyDescent="0.2">
      <c r="A10" s="89" t="s">
        <v>378</v>
      </c>
      <c r="B10" s="65">
        <v>1631024380.3073106</v>
      </c>
      <c r="C10" s="65">
        <v>1380933269.566016</v>
      </c>
      <c r="D10" s="65">
        <v>1227379536.2554996</v>
      </c>
      <c r="E10" s="65">
        <v>490917492.59048522</v>
      </c>
      <c r="F10" s="65">
        <v>449241228.39295322</v>
      </c>
      <c r="G10" s="65">
        <v>123439440.14682578</v>
      </c>
      <c r="H10" s="65">
        <v>67250613.948564604</v>
      </c>
      <c r="I10" s="65">
        <v>54573932.392036736</v>
      </c>
      <c r="J10" s="66">
        <v>5426618403.4291363</v>
      </c>
    </row>
    <row r="11" spans="1:10" ht="16.5" thickBot="1" x14ac:dyDescent="0.25">
      <c r="A11" s="91" t="s">
        <v>379</v>
      </c>
      <c r="B11" s="65">
        <v>772615381.73945534</v>
      </c>
      <c r="C11" s="65">
        <v>573669855.86898756</v>
      </c>
      <c r="D11" s="65">
        <v>501956767.33749038</v>
      </c>
      <c r="E11" s="65">
        <v>192666801.18318701</v>
      </c>
      <c r="F11" s="65">
        <v>191352703.67936742</v>
      </c>
      <c r="G11" s="65">
        <v>45947815.2612973</v>
      </c>
      <c r="H11" s="65">
        <v>45413330.756970763</v>
      </c>
      <c r="I11" s="65">
        <v>16779468.651039056</v>
      </c>
      <c r="J11" s="66">
        <v>2340685777.6413555</v>
      </c>
    </row>
    <row r="12" spans="1:10" ht="15.75" x14ac:dyDescent="0.2">
      <c r="A12" s="77" t="s">
        <v>380</v>
      </c>
      <c r="B12" s="78">
        <v>9171213706.7932663</v>
      </c>
      <c r="C12" s="78">
        <v>8320719668.3106709</v>
      </c>
      <c r="D12" s="78">
        <v>6908104002.5560608</v>
      </c>
      <c r="E12" s="78">
        <v>2891820143.8619103</v>
      </c>
      <c r="F12" s="78">
        <v>2474093331.2267404</v>
      </c>
      <c r="G12" s="78">
        <v>711708733.21191525</v>
      </c>
      <c r="H12" s="78">
        <v>444162789.85973722</v>
      </c>
      <c r="I12" s="78">
        <v>329882139.59577233</v>
      </c>
      <c r="J12" s="79">
        <v>31257207978.649811</v>
      </c>
    </row>
    <row r="13" spans="1:10" s="203" customFormat="1" x14ac:dyDescent="0.2">
      <c r="A13" s="203" t="s">
        <v>242</v>
      </c>
    </row>
  </sheetData>
  <mergeCells count="2">
    <mergeCell ref="A1:J1"/>
    <mergeCell ref="A13:XFD13"/>
  </mergeCells>
  <hyperlinks>
    <hyperlink ref="A13" location="TableOfContents!A1" display="Back to Table of Contents" xr:uid="{45A8DEE7-A0D1-424E-A3AE-C6AA698ADBD2}"/>
  </hyperlinks>
  <pageMargins left="0.7" right="0.7" top="0.75" bottom="0.75" header="0.3" footer="0.3"/>
  <pageSetup paperSize="9"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30" customHeight="1" x14ac:dyDescent="0.2">
      <c r="A1" s="201" t="str">
        <f>T_h054</f>
        <v>Table N.54 Average annualised committed supports (participants not in SIL) by age group as at 31 March 2023 ($)</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81">
        <v>24100</v>
      </c>
      <c r="C3" s="81">
        <v>25200</v>
      </c>
      <c r="D3" s="81">
        <v>24000</v>
      </c>
      <c r="E3" s="81">
        <v>33100</v>
      </c>
      <c r="F3" s="81">
        <v>25800</v>
      </c>
      <c r="G3" s="81">
        <v>23600</v>
      </c>
      <c r="H3" s="81">
        <v>24500</v>
      </c>
      <c r="I3" s="81">
        <v>28300</v>
      </c>
      <c r="J3" s="82">
        <v>25100</v>
      </c>
    </row>
    <row r="4" spans="1:10" ht="15.75" x14ac:dyDescent="0.2">
      <c r="A4" s="89" t="s">
        <v>372</v>
      </c>
      <c r="B4" s="81">
        <v>23900</v>
      </c>
      <c r="C4" s="81">
        <v>27400</v>
      </c>
      <c r="D4" s="81">
        <v>24600</v>
      </c>
      <c r="E4" s="81">
        <v>28600</v>
      </c>
      <c r="F4" s="81">
        <v>24300</v>
      </c>
      <c r="G4" s="81">
        <v>30600</v>
      </c>
      <c r="H4" s="81">
        <v>22300</v>
      </c>
      <c r="I4" s="81">
        <v>30500</v>
      </c>
      <c r="J4" s="82">
        <v>25600</v>
      </c>
    </row>
    <row r="5" spans="1:10" ht="15.75" x14ac:dyDescent="0.2">
      <c r="A5" s="89" t="s">
        <v>373</v>
      </c>
      <c r="B5" s="81">
        <v>44000</v>
      </c>
      <c r="C5" s="81">
        <v>47100</v>
      </c>
      <c r="D5" s="81">
        <v>44100</v>
      </c>
      <c r="E5" s="81">
        <v>43500</v>
      </c>
      <c r="F5" s="81">
        <v>37200</v>
      </c>
      <c r="G5" s="81">
        <v>49500</v>
      </c>
      <c r="H5" s="81">
        <v>33300</v>
      </c>
      <c r="I5" s="81">
        <v>61200</v>
      </c>
      <c r="J5" s="82">
        <v>44100</v>
      </c>
    </row>
    <row r="6" spans="1:10" ht="15.75" x14ac:dyDescent="0.2">
      <c r="A6" s="89" t="s">
        <v>374</v>
      </c>
      <c r="B6" s="81">
        <v>69200</v>
      </c>
      <c r="C6" s="81">
        <v>80300</v>
      </c>
      <c r="D6" s="81">
        <v>76700</v>
      </c>
      <c r="E6" s="81">
        <v>67800</v>
      </c>
      <c r="F6" s="81">
        <v>63100</v>
      </c>
      <c r="G6" s="81">
        <v>66300</v>
      </c>
      <c r="H6" s="81">
        <v>52500</v>
      </c>
      <c r="I6" s="81">
        <v>102300</v>
      </c>
      <c r="J6" s="82">
        <v>72500</v>
      </c>
    </row>
    <row r="7" spans="1:10" ht="15.75" x14ac:dyDescent="0.2">
      <c r="A7" s="89" t="s">
        <v>375</v>
      </c>
      <c r="B7" s="81">
        <v>82100</v>
      </c>
      <c r="C7" s="81">
        <v>81500</v>
      </c>
      <c r="D7" s="81">
        <v>90100</v>
      </c>
      <c r="E7" s="81">
        <v>86400</v>
      </c>
      <c r="F7" s="81">
        <v>76700</v>
      </c>
      <c r="G7" s="81">
        <v>73700</v>
      </c>
      <c r="H7" s="81">
        <v>61100</v>
      </c>
      <c r="I7" s="81">
        <v>100900</v>
      </c>
      <c r="J7" s="82">
        <v>83100</v>
      </c>
    </row>
    <row r="8" spans="1:10" ht="15.75" x14ac:dyDescent="0.2">
      <c r="A8" s="89" t="s">
        <v>376</v>
      </c>
      <c r="B8" s="81">
        <v>86100</v>
      </c>
      <c r="C8" s="81">
        <v>79200</v>
      </c>
      <c r="D8" s="81">
        <v>98200</v>
      </c>
      <c r="E8" s="81">
        <v>89300</v>
      </c>
      <c r="F8" s="81">
        <v>81700</v>
      </c>
      <c r="G8" s="81">
        <v>88600</v>
      </c>
      <c r="H8" s="81">
        <v>79800</v>
      </c>
      <c r="I8" s="81">
        <v>93600</v>
      </c>
      <c r="J8" s="82">
        <v>86600</v>
      </c>
    </row>
    <row r="9" spans="1:10" ht="15.75" x14ac:dyDescent="0.2">
      <c r="A9" s="89" t="s">
        <v>377</v>
      </c>
      <c r="B9" s="81">
        <v>89700</v>
      </c>
      <c r="C9" s="81">
        <v>82200</v>
      </c>
      <c r="D9" s="81">
        <v>99500</v>
      </c>
      <c r="E9" s="81">
        <v>86100</v>
      </c>
      <c r="F9" s="81">
        <v>82900</v>
      </c>
      <c r="G9" s="81">
        <v>89100</v>
      </c>
      <c r="H9" s="81">
        <v>68900</v>
      </c>
      <c r="I9" s="81">
        <v>111200</v>
      </c>
      <c r="J9" s="82">
        <v>88600</v>
      </c>
    </row>
    <row r="10" spans="1:10" ht="15.75" x14ac:dyDescent="0.2">
      <c r="A10" s="89" t="s">
        <v>378</v>
      </c>
      <c r="B10" s="81">
        <v>98400</v>
      </c>
      <c r="C10" s="81">
        <v>91300</v>
      </c>
      <c r="D10" s="81">
        <v>104600</v>
      </c>
      <c r="E10" s="81">
        <v>97600</v>
      </c>
      <c r="F10" s="81">
        <v>95100</v>
      </c>
      <c r="G10" s="81">
        <v>98000</v>
      </c>
      <c r="H10" s="81">
        <v>80200</v>
      </c>
      <c r="I10" s="81">
        <v>129300</v>
      </c>
      <c r="J10" s="82">
        <v>97400</v>
      </c>
    </row>
    <row r="11" spans="1:10" ht="16.5" thickBot="1" x14ac:dyDescent="0.25">
      <c r="A11" s="91" t="s">
        <v>379</v>
      </c>
      <c r="B11" s="81">
        <v>102200</v>
      </c>
      <c r="C11" s="81">
        <v>95700</v>
      </c>
      <c r="D11" s="81">
        <v>109500</v>
      </c>
      <c r="E11" s="81">
        <v>99200</v>
      </c>
      <c r="F11" s="81">
        <v>96200</v>
      </c>
      <c r="G11" s="81">
        <v>101200</v>
      </c>
      <c r="H11" s="81">
        <v>82100</v>
      </c>
      <c r="I11" s="81">
        <v>131100</v>
      </c>
      <c r="J11" s="82">
        <v>100900</v>
      </c>
    </row>
    <row r="12" spans="1:10" ht="15.75" x14ac:dyDescent="0.2">
      <c r="A12" s="77" t="s">
        <v>380</v>
      </c>
      <c r="B12" s="86">
        <v>55100</v>
      </c>
      <c r="C12" s="86">
        <v>54800</v>
      </c>
      <c r="D12" s="86">
        <v>57900</v>
      </c>
      <c r="E12" s="86">
        <v>60000</v>
      </c>
      <c r="F12" s="86">
        <v>51400</v>
      </c>
      <c r="G12" s="86">
        <v>58900</v>
      </c>
      <c r="H12" s="86">
        <v>46900</v>
      </c>
      <c r="I12" s="86">
        <v>66200</v>
      </c>
      <c r="J12" s="87">
        <v>55700</v>
      </c>
    </row>
    <row r="13" spans="1:10" s="203" customFormat="1" x14ac:dyDescent="0.2">
      <c r="A13" s="203" t="s">
        <v>242</v>
      </c>
    </row>
  </sheetData>
  <mergeCells count="2">
    <mergeCell ref="A1:J1"/>
    <mergeCell ref="A13:XFD13"/>
  </mergeCells>
  <hyperlinks>
    <hyperlink ref="A13" location="TableOfContents!A1" display="Back to Table of Contents" xr:uid="{BFFA975A-F3F2-4AA1-BDFF-02B4EA192422}"/>
  </hyperlinks>
  <pageMargins left="0.7" right="0.7" top="0.75" bottom="0.75" header="0.3" footer="0.3"/>
  <pageSetup paperSize="9"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28515625" style="7" bestFit="1" customWidth="1"/>
    <col min="11" max="16384" width="9.140625" style="7" hidden="1"/>
  </cols>
  <sheetData>
    <row r="1" spans="1:10" ht="30" customHeight="1" x14ac:dyDescent="0.2">
      <c r="A1" s="201" t="str">
        <f>T_h055</f>
        <v>Table N.55 Total annualised committed supports (participants not in SIL) by primary disability group as at 31 March 2023 ($m)</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65">
        <v>506905927.20010751</v>
      </c>
      <c r="C3" s="65">
        <v>486640529.13774604</v>
      </c>
      <c r="D3" s="65">
        <v>429563650.36618835</v>
      </c>
      <c r="E3" s="65">
        <v>163778746.46783209</v>
      </c>
      <c r="F3" s="65">
        <v>160422511.1460757</v>
      </c>
      <c r="G3" s="65">
        <v>42023256.408083633</v>
      </c>
      <c r="H3" s="65">
        <v>22419329.728939824</v>
      </c>
      <c r="I3" s="65">
        <v>29807547.714254327</v>
      </c>
      <c r="J3" s="66">
        <v>1841632257.9036052</v>
      </c>
    </row>
    <row r="4" spans="1:10" ht="15.75" x14ac:dyDescent="0.2">
      <c r="A4" s="89" t="s">
        <v>386</v>
      </c>
      <c r="B4" s="65">
        <v>1977081777.8820987</v>
      </c>
      <c r="C4" s="65">
        <v>1873875412.9182782</v>
      </c>
      <c r="D4" s="65">
        <v>1555743092.940856</v>
      </c>
      <c r="E4" s="65">
        <v>657083456.2512362</v>
      </c>
      <c r="F4" s="65">
        <v>646178346.61071908</v>
      </c>
      <c r="G4" s="65">
        <v>162730861.11432672</v>
      </c>
      <c r="H4" s="65">
        <v>105611926.70919444</v>
      </c>
      <c r="I4" s="65">
        <v>47276445.198363625</v>
      </c>
      <c r="J4" s="66">
        <v>7026883497.3512945</v>
      </c>
    </row>
    <row r="5" spans="1:10" ht="15.75" x14ac:dyDescent="0.2">
      <c r="A5" s="89" t="s">
        <v>393</v>
      </c>
      <c r="B5" s="65">
        <v>516391578.06540674</v>
      </c>
      <c r="C5" s="65">
        <v>440654846.33438993</v>
      </c>
      <c r="D5" s="65">
        <v>385904995.97110063</v>
      </c>
      <c r="E5" s="65">
        <v>168387546.14928773</v>
      </c>
      <c r="F5" s="65">
        <v>114867427.34461659</v>
      </c>
      <c r="G5" s="65">
        <v>43928712.10277535</v>
      </c>
      <c r="H5" s="65">
        <v>18789553.166047152</v>
      </c>
      <c r="I5" s="65">
        <v>16656681.36261443</v>
      </c>
      <c r="J5" s="66">
        <v>1705615587.0946813</v>
      </c>
    </row>
    <row r="6" spans="1:10" ht="15.75" x14ac:dyDescent="0.2">
      <c r="A6" s="89" t="s">
        <v>389</v>
      </c>
      <c r="B6" s="65">
        <v>327333598.90073937</v>
      </c>
      <c r="C6" s="65">
        <v>450519749.60500473</v>
      </c>
      <c r="D6" s="65">
        <v>271638919.95885384</v>
      </c>
      <c r="E6" s="65">
        <v>73848651.7861882</v>
      </c>
      <c r="F6" s="65">
        <v>88038788.328679964</v>
      </c>
      <c r="G6" s="65">
        <v>20265468.845728736</v>
      </c>
      <c r="H6" s="65">
        <v>18226208.454911731</v>
      </c>
      <c r="I6" s="65">
        <v>18500921.148203935</v>
      </c>
      <c r="J6" s="66">
        <v>1268454944.6941211</v>
      </c>
    </row>
    <row r="7" spans="1:10" ht="15.75" x14ac:dyDescent="0.2">
      <c r="A7" s="90" t="s">
        <v>395</v>
      </c>
      <c r="B7" s="65">
        <v>114656411.11338331</v>
      </c>
      <c r="C7" s="65">
        <v>65278951.478042446</v>
      </c>
      <c r="D7" s="65">
        <v>63906877.932064138</v>
      </c>
      <c r="E7" s="65">
        <v>36526158.119920366</v>
      </c>
      <c r="F7" s="65">
        <v>40927879.717925154</v>
      </c>
      <c r="G7" s="65">
        <v>5689441.6592913941</v>
      </c>
      <c r="H7" s="65">
        <v>3849986.8434012407</v>
      </c>
      <c r="I7" s="65">
        <v>4764957.6658902466</v>
      </c>
      <c r="J7" s="66">
        <v>335630690.05856389</v>
      </c>
    </row>
    <row r="8" spans="1:10" ht="15.75" x14ac:dyDescent="0.2">
      <c r="A8" s="89" t="s">
        <v>390</v>
      </c>
      <c r="B8" s="65">
        <v>115800927.58868058</v>
      </c>
      <c r="C8" s="65">
        <v>108748846.57897934</v>
      </c>
      <c r="D8" s="65">
        <v>96851127.684039548</v>
      </c>
      <c r="E8" s="65">
        <v>37671156.731361255</v>
      </c>
      <c r="F8" s="65">
        <v>29827994.058213279</v>
      </c>
      <c r="G8" s="65">
        <v>8894150.3518689219</v>
      </c>
      <c r="H8" s="65">
        <v>5129628.1932836371</v>
      </c>
      <c r="I8" s="65">
        <v>6224104.7405463392</v>
      </c>
      <c r="J8" s="66">
        <v>409147935.92697287</v>
      </c>
    </row>
    <row r="9" spans="1:10" ht="15.75" x14ac:dyDescent="0.2">
      <c r="A9" s="89" t="s">
        <v>387</v>
      </c>
      <c r="B9" s="65">
        <v>1798805727.4145131</v>
      </c>
      <c r="C9" s="65">
        <v>1720558709.919205</v>
      </c>
      <c r="D9" s="65">
        <v>1241711110.7876942</v>
      </c>
      <c r="E9" s="65">
        <v>627721582.27573717</v>
      </c>
      <c r="F9" s="65">
        <v>495835690.99877125</v>
      </c>
      <c r="G9" s="65">
        <v>166627887.45933574</v>
      </c>
      <c r="H9" s="65">
        <v>76637711.250059843</v>
      </c>
      <c r="I9" s="65">
        <v>65828966.096022971</v>
      </c>
      <c r="J9" s="66">
        <v>6195618488.9607363</v>
      </c>
    </row>
    <row r="10" spans="1:10" ht="15.75" x14ac:dyDescent="0.2">
      <c r="A10" s="89" t="s">
        <v>397</v>
      </c>
      <c r="B10" s="65">
        <v>293503572.57286018</v>
      </c>
      <c r="C10" s="65">
        <v>302535647.54923671</v>
      </c>
      <c r="D10" s="65">
        <v>188074790.62931991</v>
      </c>
      <c r="E10" s="65">
        <v>75891127.789568245</v>
      </c>
      <c r="F10" s="65">
        <v>88202017.852885574</v>
      </c>
      <c r="G10" s="65">
        <v>33919285.41390489</v>
      </c>
      <c r="H10" s="65">
        <v>19793376.247515425</v>
      </c>
      <c r="I10" s="65">
        <v>2402492.5239352044</v>
      </c>
      <c r="J10" s="66">
        <v>1004322310.5792264</v>
      </c>
    </row>
    <row r="11" spans="1:10" ht="15.75" x14ac:dyDescent="0.2">
      <c r="A11" s="90" t="s">
        <v>388</v>
      </c>
      <c r="B11" s="65">
        <v>1286772967.5387974</v>
      </c>
      <c r="C11" s="65">
        <v>1263115696.338654</v>
      </c>
      <c r="D11" s="65">
        <v>953246512.11238801</v>
      </c>
      <c r="E11" s="65">
        <v>356512007.44860321</v>
      </c>
      <c r="F11" s="65">
        <v>262722975.7631835</v>
      </c>
      <c r="G11" s="65">
        <v>79030959.207098439</v>
      </c>
      <c r="H11" s="65">
        <v>66467436.906728365</v>
      </c>
      <c r="I11" s="65">
        <v>36703562.227462649</v>
      </c>
      <c r="J11" s="66">
        <v>4304943057.5686874</v>
      </c>
    </row>
    <row r="12" spans="1:10" ht="15.75" x14ac:dyDescent="0.2">
      <c r="A12" s="89" t="s">
        <v>399</v>
      </c>
      <c r="B12" s="65">
        <v>291274712.63940132</v>
      </c>
      <c r="C12" s="65">
        <v>147940655.27444264</v>
      </c>
      <c r="D12" s="65">
        <v>252075116.84664792</v>
      </c>
      <c r="E12" s="65">
        <v>119713059.88272145</v>
      </c>
      <c r="F12" s="65">
        <v>61251994.206990987</v>
      </c>
      <c r="G12" s="65">
        <v>16966679.668908965</v>
      </c>
      <c r="H12" s="65">
        <v>10963321.151982566</v>
      </c>
      <c r="I12" s="65">
        <v>11705751.362476956</v>
      </c>
      <c r="J12" s="66">
        <v>912205180.0554297</v>
      </c>
    </row>
    <row r="13" spans="1:10" ht="15.75" x14ac:dyDescent="0.2">
      <c r="A13" s="89" t="s">
        <v>398</v>
      </c>
      <c r="B13" s="65">
        <v>344862097.19946355</v>
      </c>
      <c r="C13" s="65">
        <v>229835170.08101332</v>
      </c>
      <c r="D13" s="65">
        <v>225590131.81361005</v>
      </c>
      <c r="E13" s="65">
        <v>70864616.76113607</v>
      </c>
      <c r="F13" s="65">
        <v>69465618.21470122</v>
      </c>
      <c r="G13" s="65">
        <v>16856468.52652394</v>
      </c>
      <c r="H13" s="65">
        <v>12409702.141723908</v>
      </c>
      <c r="I13" s="65">
        <v>22773567.994762629</v>
      </c>
      <c r="J13" s="66">
        <v>993074038.80484629</v>
      </c>
    </row>
    <row r="14" spans="1:10" ht="15.75" x14ac:dyDescent="0.2">
      <c r="A14" s="89" t="s">
        <v>396</v>
      </c>
      <c r="B14" s="65">
        <v>137544241.26888216</v>
      </c>
      <c r="C14" s="65">
        <v>125213397.01783307</v>
      </c>
      <c r="D14" s="65">
        <v>88844702.614771962</v>
      </c>
      <c r="E14" s="65">
        <v>40866931.826113641</v>
      </c>
      <c r="F14" s="65">
        <v>38486058.203891374</v>
      </c>
      <c r="G14" s="65">
        <v>10529001.596374903</v>
      </c>
      <c r="H14" s="65">
        <v>6004905.2933920212</v>
      </c>
      <c r="I14" s="65">
        <v>4302464.157092778</v>
      </c>
      <c r="J14" s="66">
        <v>451791701.97835189</v>
      </c>
    </row>
    <row r="15" spans="1:10" ht="15.75" x14ac:dyDescent="0.2">
      <c r="A15" s="89" t="s">
        <v>391</v>
      </c>
      <c r="B15" s="65">
        <v>802567964.48332345</v>
      </c>
      <c r="C15" s="65">
        <v>617929849.6335659</v>
      </c>
      <c r="D15" s="65">
        <v>578977192.22953343</v>
      </c>
      <c r="E15" s="65">
        <v>249148539.90886045</v>
      </c>
      <c r="F15" s="65">
        <v>187123050.55900997</v>
      </c>
      <c r="G15" s="65">
        <v>57751414.912864678</v>
      </c>
      <c r="H15" s="65">
        <v>34962456.796939038</v>
      </c>
      <c r="I15" s="65">
        <v>23764515.138680264</v>
      </c>
      <c r="J15" s="66">
        <v>2552907692.6830506</v>
      </c>
    </row>
    <row r="16" spans="1:10" ht="15.75" x14ac:dyDescent="0.2">
      <c r="A16" s="89" t="s">
        <v>392</v>
      </c>
      <c r="B16" s="65">
        <v>452879298.25840485</v>
      </c>
      <c r="C16" s="65">
        <v>337400841.67690724</v>
      </c>
      <c r="D16" s="65">
        <v>410378505.04361862</v>
      </c>
      <c r="E16" s="65">
        <v>143292773.68974996</v>
      </c>
      <c r="F16" s="65">
        <v>130678724.87595177</v>
      </c>
      <c r="G16" s="65">
        <v>29601488.771604072</v>
      </c>
      <c r="H16" s="65">
        <v>32627368.035432141</v>
      </c>
      <c r="I16" s="65">
        <v>22705601.761571005</v>
      </c>
      <c r="J16" s="66">
        <v>1559872911.1942658</v>
      </c>
    </row>
    <row r="17" spans="1:10" ht="15.75" x14ac:dyDescent="0.2">
      <c r="A17" s="89" t="s">
        <v>400</v>
      </c>
      <c r="B17" s="65">
        <v>12222558.592961989</v>
      </c>
      <c r="C17" s="65">
        <v>8302830.8820387889</v>
      </c>
      <c r="D17" s="65">
        <v>5293560.5958681377</v>
      </c>
      <c r="E17" s="65">
        <v>1965497.4360341195</v>
      </c>
      <c r="F17" s="65">
        <v>4932930.2287272941</v>
      </c>
      <c r="G17" s="65">
        <v>961986.31943782209</v>
      </c>
      <c r="H17" s="65">
        <v>849161.27430347772</v>
      </c>
      <c r="I17" s="65">
        <v>837407.53506719833</v>
      </c>
      <c r="J17" s="66">
        <v>35365932.864438832</v>
      </c>
    </row>
    <row r="18" spans="1:10" ht="16.5" thickBot="1" x14ac:dyDescent="0.25">
      <c r="A18" s="91" t="s">
        <v>383</v>
      </c>
      <c r="B18" s="65">
        <v>192610346.07425684</v>
      </c>
      <c r="C18" s="65">
        <v>142168533.88534769</v>
      </c>
      <c r="D18" s="65">
        <v>160303715.02950829</v>
      </c>
      <c r="E18" s="65">
        <v>68548291.337564364</v>
      </c>
      <c r="F18" s="65">
        <v>55131323.116399318</v>
      </c>
      <c r="G18" s="65">
        <v>13992196.686785836</v>
      </c>
      <c r="H18" s="65">
        <v>9420717.665882552</v>
      </c>
      <c r="I18" s="65">
        <v>15627152.968827687</v>
      </c>
      <c r="J18" s="66">
        <v>657802276.76457262</v>
      </c>
    </row>
    <row r="19" spans="1:10" ht="15.75" x14ac:dyDescent="0.2">
      <c r="A19" s="77" t="s">
        <v>380</v>
      </c>
      <c r="B19" s="78">
        <v>9171213706.7932816</v>
      </c>
      <c r="C19" s="78">
        <v>8320719668.3106861</v>
      </c>
      <c r="D19" s="78">
        <v>6908104002.5560627</v>
      </c>
      <c r="E19" s="78">
        <v>2891820143.8619146</v>
      </c>
      <c r="F19" s="78">
        <v>2474093331.2267418</v>
      </c>
      <c r="G19" s="78">
        <v>711708733.21191514</v>
      </c>
      <c r="H19" s="78">
        <v>444162789.8597374</v>
      </c>
      <c r="I19" s="78">
        <v>329882139.59577221</v>
      </c>
      <c r="J19" s="79">
        <v>31257207978.649849</v>
      </c>
    </row>
    <row r="20" spans="1:10" s="203" customFormat="1" x14ac:dyDescent="0.2">
      <c r="A20" s="203" t="s">
        <v>242</v>
      </c>
    </row>
  </sheetData>
  <mergeCells count="2">
    <mergeCell ref="A1:J1"/>
    <mergeCell ref="A20:XFD20"/>
  </mergeCells>
  <hyperlinks>
    <hyperlink ref="A20" location="TableOfContents!A1" display="Back to Table of Contents" xr:uid="{C21B6DB4-0C59-4CF1-81F5-6BE230ABA35D}"/>
  </hyperlinks>
  <pageMargins left="0.7" right="0.7" top="0.75" bottom="0.75" header="0.3" footer="0.3"/>
  <pageSetup paperSize="9"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28515625" style="7" bestFit="1" customWidth="1"/>
    <col min="11" max="16384" width="9.140625" style="7" hidden="1"/>
  </cols>
  <sheetData>
    <row r="1" spans="1:10" ht="30" customHeight="1" x14ac:dyDescent="0.2">
      <c r="A1" s="201" t="str">
        <f>T_h056</f>
        <v>Table N.56 Average annualised committed supports (participants not in SIL) by primary disability group as at 31 March 2023 ($)</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81">
        <v>122300</v>
      </c>
      <c r="C3" s="81">
        <v>119700</v>
      </c>
      <c r="D3" s="81">
        <v>126500</v>
      </c>
      <c r="E3" s="81">
        <v>128700</v>
      </c>
      <c r="F3" s="81">
        <v>107200</v>
      </c>
      <c r="G3" s="81">
        <v>110600</v>
      </c>
      <c r="H3" s="81">
        <v>116800</v>
      </c>
      <c r="I3" s="81">
        <v>132500</v>
      </c>
      <c r="J3" s="82">
        <v>121400</v>
      </c>
    </row>
    <row r="4" spans="1:10" ht="15.75" x14ac:dyDescent="0.2">
      <c r="A4" s="89" t="s">
        <v>386</v>
      </c>
      <c r="B4" s="81">
        <v>33200</v>
      </c>
      <c r="C4" s="81">
        <v>36700</v>
      </c>
      <c r="D4" s="81">
        <v>34100</v>
      </c>
      <c r="E4" s="81">
        <v>35500</v>
      </c>
      <c r="F4" s="81">
        <v>31900</v>
      </c>
      <c r="G4" s="81">
        <v>39100</v>
      </c>
      <c r="H4" s="81">
        <v>30700</v>
      </c>
      <c r="I4" s="81">
        <v>38800</v>
      </c>
      <c r="J4" s="82">
        <v>34500</v>
      </c>
    </row>
    <row r="5" spans="1:10" ht="15.75" x14ac:dyDescent="0.2">
      <c r="A5" s="89" t="s">
        <v>393</v>
      </c>
      <c r="B5" s="81">
        <v>107400</v>
      </c>
      <c r="C5" s="81">
        <v>124800</v>
      </c>
      <c r="D5" s="81">
        <v>118600</v>
      </c>
      <c r="E5" s="81">
        <v>109200</v>
      </c>
      <c r="F5" s="81">
        <v>106400</v>
      </c>
      <c r="G5" s="81">
        <v>121700</v>
      </c>
      <c r="H5" s="81">
        <v>74900</v>
      </c>
      <c r="I5" s="81">
        <v>123400</v>
      </c>
      <c r="J5" s="82">
        <v>114000</v>
      </c>
    </row>
    <row r="6" spans="1:10" ht="15.75" x14ac:dyDescent="0.2">
      <c r="A6" s="89" t="s">
        <v>389</v>
      </c>
      <c r="B6" s="81">
        <v>19700</v>
      </c>
      <c r="C6" s="81">
        <v>21100</v>
      </c>
      <c r="D6" s="81">
        <v>19300</v>
      </c>
      <c r="E6" s="81">
        <v>24500</v>
      </c>
      <c r="F6" s="81">
        <v>21300</v>
      </c>
      <c r="G6" s="81">
        <v>19100</v>
      </c>
      <c r="H6" s="81">
        <v>18600</v>
      </c>
      <c r="I6" s="81">
        <v>23200</v>
      </c>
      <c r="J6" s="82">
        <v>20500</v>
      </c>
    </row>
    <row r="7" spans="1:10" ht="15.75" x14ac:dyDescent="0.2">
      <c r="A7" s="90" t="s">
        <v>395</v>
      </c>
      <c r="B7" s="81">
        <v>22300</v>
      </c>
      <c r="C7" s="81">
        <v>24800</v>
      </c>
      <c r="D7" s="81">
        <v>24200</v>
      </c>
      <c r="E7" s="81">
        <v>28600</v>
      </c>
      <c r="F7" s="81">
        <v>23300</v>
      </c>
      <c r="G7" s="81">
        <v>24600</v>
      </c>
      <c r="H7" s="81">
        <v>21800</v>
      </c>
      <c r="I7" s="81">
        <v>30000</v>
      </c>
      <c r="J7" s="82">
        <v>23900</v>
      </c>
    </row>
    <row r="8" spans="1:10" ht="15.75" x14ac:dyDescent="0.2">
      <c r="A8" s="89" t="s">
        <v>390</v>
      </c>
      <c r="B8" s="81">
        <v>14300</v>
      </c>
      <c r="C8" s="81">
        <v>16300</v>
      </c>
      <c r="D8" s="81">
        <v>16000</v>
      </c>
      <c r="E8" s="81">
        <v>17300</v>
      </c>
      <c r="F8" s="81">
        <v>15500</v>
      </c>
      <c r="G8" s="81">
        <v>18700</v>
      </c>
      <c r="H8" s="81">
        <v>11400</v>
      </c>
      <c r="I8" s="81">
        <v>28400</v>
      </c>
      <c r="J8" s="82">
        <v>15700</v>
      </c>
    </row>
    <row r="9" spans="1:10" ht="15.75" x14ac:dyDescent="0.2">
      <c r="A9" s="89" t="s">
        <v>387</v>
      </c>
      <c r="B9" s="81">
        <v>68200</v>
      </c>
      <c r="C9" s="81">
        <v>73800</v>
      </c>
      <c r="D9" s="81">
        <v>78800</v>
      </c>
      <c r="E9" s="81">
        <v>81200</v>
      </c>
      <c r="F9" s="81">
        <v>70300</v>
      </c>
      <c r="G9" s="81">
        <v>66000</v>
      </c>
      <c r="H9" s="81">
        <v>60300</v>
      </c>
      <c r="I9" s="81">
        <v>71600</v>
      </c>
      <c r="J9" s="82">
        <v>72900</v>
      </c>
    </row>
    <row r="10" spans="1:10" ht="15.75" x14ac:dyDescent="0.2">
      <c r="A10" s="89" t="s">
        <v>397</v>
      </c>
      <c r="B10" s="81">
        <v>109900</v>
      </c>
      <c r="C10" s="81">
        <v>100900</v>
      </c>
      <c r="D10" s="81">
        <v>115000</v>
      </c>
      <c r="E10" s="81">
        <v>81400</v>
      </c>
      <c r="F10" s="81">
        <v>98900</v>
      </c>
      <c r="G10" s="81">
        <v>96600</v>
      </c>
      <c r="H10" s="81">
        <v>92100</v>
      </c>
      <c r="I10" s="81">
        <v>104500</v>
      </c>
      <c r="J10" s="82">
        <v>103300</v>
      </c>
    </row>
    <row r="11" spans="1:10" ht="15.75" x14ac:dyDescent="0.2">
      <c r="A11" s="90" t="s">
        <v>388</v>
      </c>
      <c r="B11" s="81">
        <v>78600</v>
      </c>
      <c r="C11" s="81">
        <v>66400</v>
      </c>
      <c r="D11" s="81">
        <v>86500</v>
      </c>
      <c r="E11" s="81">
        <v>71900</v>
      </c>
      <c r="F11" s="81">
        <v>76200</v>
      </c>
      <c r="G11" s="81">
        <v>80300</v>
      </c>
      <c r="H11" s="81">
        <v>63700</v>
      </c>
      <c r="I11" s="81">
        <v>77400</v>
      </c>
      <c r="J11" s="82">
        <v>75100</v>
      </c>
    </row>
    <row r="12" spans="1:10" ht="15.75" x14ac:dyDescent="0.2">
      <c r="A12" s="89" t="s">
        <v>399</v>
      </c>
      <c r="B12" s="81">
        <v>164900</v>
      </c>
      <c r="C12" s="81">
        <v>156600</v>
      </c>
      <c r="D12" s="81">
        <v>167700</v>
      </c>
      <c r="E12" s="81">
        <v>190900</v>
      </c>
      <c r="F12" s="81">
        <v>137300</v>
      </c>
      <c r="G12" s="81">
        <v>139100</v>
      </c>
      <c r="H12" s="81">
        <v>148200</v>
      </c>
      <c r="I12" s="81">
        <v>174700</v>
      </c>
      <c r="J12" s="82">
        <v>164300</v>
      </c>
    </row>
    <row r="13" spans="1:10" ht="15.75" x14ac:dyDescent="0.2">
      <c r="A13" s="89" t="s">
        <v>398</v>
      </c>
      <c r="B13" s="81">
        <v>124200</v>
      </c>
      <c r="C13" s="81">
        <v>125500</v>
      </c>
      <c r="D13" s="81">
        <v>129200</v>
      </c>
      <c r="E13" s="81">
        <v>116400</v>
      </c>
      <c r="F13" s="81">
        <v>115000</v>
      </c>
      <c r="G13" s="81">
        <v>105400</v>
      </c>
      <c r="H13" s="81">
        <v>95500</v>
      </c>
      <c r="I13" s="81">
        <v>163800</v>
      </c>
      <c r="J13" s="82">
        <v>124200</v>
      </c>
    </row>
    <row r="14" spans="1:10" ht="15.75" x14ac:dyDescent="0.2">
      <c r="A14" s="89" t="s">
        <v>396</v>
      </c>
      <c r="B14" s="81">
        <v>43700</v>
      </c>
      <c r="C14" s="81">
        <v>43700</v>
      </c>
      <c r="D14" s="81">
        <v>49700</v>
      </c>
      <c r="E14" s="81">
        <v>47500</v>
      </c>
      <c r="F14" s="81">
        <v>48100</v>
      </c>
      <c r="G14" s="81">
        <v>52900</v>
      </c>
      <c r="H14" s="81">
        <v>33500</v>
      </c>
      <c r="I14" s="81">
        <v>70500</v>
      </c>
      <c r="J14" s="82">
        <v>45600</v>
      </c>
    </row>
    <row r="15" spans="1:10" ht="15.75" x14ac:dyDescent="0.2">
      <c r="A15" s="89" t="s">
        <v>391</v>
      </c>
      <c r="B15" s="81">
        <v>125600</v>
      </c>
      <c r="C15" s="81">
        <v>122100</v>
      </c>
      <c r="D15" s="81">
        <v>136100</v>
      </c>
      <c r="E15" s="81">
        <v>124300</v>
      </c>
      <c r="F15" s="81">
        <v>121400</v>
      </c>
      <c r="G15" s="81">
        <v>133100</v>
      </c>
      <c r="H15" s="81">
        <v>97900</v>
      </c>
      <c r="I15" s="81">
        <v>131300</v>
      </c>
      <c r="J15" s="82">
        <v>126200</v>
      </c>
    </row>
    <row r="16" spans="1:10" ht="15.75" x14ac:dyDescent="0.2">
      <c r="A16" s="89" t="s">
        <v>392</v>
      </c>
      <c r="B16" s="81">
        <v>79500</v>
      </c>
      <c r="C16" s="81">
        <v>76300</v>
      </c>
      <c r="D16" s="81">
        <v>87500</v>
      </c>
      <c r="E16" s="81">
        <v>80000</v>
      </c>
      <c r="F16" s="81">
        <v>74100</v>
      </c>
      <c r="G16" s="81">
        <v>76300</v>
      </c>
      <c r="H16" s="81">
        <v>62000</v>
      </c>
      <c r="I16" s="81">
        <v>109200</v>
      </c>
      <c r="J16" s="82">
        <v>80000</v>
      </c>
    </row>
    <row r="17" spans="1:10" ht="15.75" x14ac:dyDescent="0.2">
      <c r="A17" s="89" t="s">
        <v>400</v>
      </c>
      <c r="B17" s="81">
        <v>15200</v>
      </c>
      <c r="C17" s="81">
        <v>18000</v>
      </c>
      <c r="D17" s="81">
        <v>22700</v>
      </c>
      <c r="E17" s="81">
        <v>17500</v>
      </c>
      <c r="F17" s="81">
        <v>13500</v>
      </c>
      <c r="G17" s="81">
        <v>23500</v>
      </c>
      <c r="H17" s="81">
        <v>12500</v>
      </c>
      <c r="I17" s="81">
        <v>28900</v>
      </c>
      <c r="J17" s="82">
        <v>16700</v>
      </c>
    </row>
    <row r="18" spans="1:10" ht="16.5" thickBot="1" x14ac:dyDescent="0.25">
      <c r="A18" s="91" t="s">
        <v>383</v>
      </c>
      <c r="B18" s="81">
        <v>84500</v>
      </c>
      <c r="C18" s="81">
        <v>86600</v>
      </c>
      <c r="D18" s="81">
        <v>94900</v>
      </c>
      <c r="E18" s="81">
        <v>84700</v>
      </c>
      <c r="F18" s="81">
        <v>99300</v>
      </c>
      <c r="G18" s="81">
        <v>69300</v>
      </c>
      <c r="H18" s="81">
        <v>79200</v>
      </c>
      <c r="I18" s="81">
        <v>120200</v>
      </c>
      <c r="J18" s="82">
        <v>88600</v>
      </c>
    </row>
    <row r="19" spans="1:10" ht="15.75" x14ac:dyDescent="0.2">
      <c r="A19" s="77" t="s">
        <v>380</v>
      </c>
      <c r="B19" s="86">
        <v>55100</v>
      </c>
      <c r="C19" s="86">
        <v>54800</v>
      </c>
      <c r="D19" s="86">
        <v>57900</v>
      </c>
      <c r="E19" s="86">
        <v>60000</v>
      </c>
      <c r="F19" s="86">
        <v>51400</v>
      </c>
      <c r="G19" s="86">
        <v>58900</v>
      </c>
      <c r="H19" s="86">
        <v>46900</v>
      </c>
      <c r="I19" s="86">
        <v>66200</v>
      </c>
      <c r="J19" s="87">
        <v>55700</v>
      </c>
    </row>
    <row r="20" spans="1:10" s="203" customFormat="1" x14ac:dyDescent="0.2">
      <c r="A20" s="203" t="s">
        <v>242</v>
      </c>
    </row>
  </sheetData>
  <mergeCells count="2">
    <mergeCell ref="A1:J1"/>
    <mergeCell ref="A20:XFD20"/>
  </mergeCells>
  <hyperlinks>
    <hyperlink ref="A20" location="TableOfContents!A1" display="Back to Table of Contents" xr:uid="{2B2B1752-DCA3-4E03-AD1D-A050E8014452}"/>
  </hyperlinks>
  <pageMargins left="0.7" right="0.7" top="0.75" bottom="0.75" header="0.3" footer="0.3"/>
  <pageSetup paperSize="9"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J19"/>
  <sheetViews>
    <sheetView zoomScaleNormal="100" workbookViewId="0">
      <selection sqref="A1:J1"/>
    </sheetView>
  </sheetViews>
  <sheetFormatPr defaultColWidth="0" defaultRowHeight="15" zeroHeight="1" x14ac:dyDescent="0.2"/>
  <cols>
    <col min="1" max="1" width="30" style="7" bestFit="1" customWidth="1"/>
    <col min="2" max="9" width="10" style="7" customWidth="1"/>
    <col min="10" max="10" width="10.28515625" style="7" bestFit="1" customWidth="1"/>
    <col min="11" max="16384" width="9.140625" style="7" hidden="1"/>
  </cols>
  <sheetData>
    <row r="1" spans="1:10" ht="30" customHeight="1" x14ac:dyDescent="0.2">
      <c r="A1" s="201" t="str">
        <f>T_h057</f>
        <v>Table N.57 Average annualised committed supports (participants not in SIL) by reported level of function as at 31 March 2023 ($)</v>
      </c>
      <c r="B1" s="201"/>
      <c r="C1" s="201"/>
      <c r="D1" s="201"/>
      <c r="E1" s="201"/>
      <c r="F1" s="201"/>
      <c r="G1" s="201"/>
      <c r="H1" s="201"/>
      <c r="I1" s="201"/>
      <c r="J1" s="201"/>
    </row>
    <row r="2" spans="1:10" ht="16.5" thickBot="1" x14ac:dyDescent="0.25">
      <c r="A2" s="92" t="s">
        <v>49</v>
      </c>
      <c r="B2" s="24" t="s">
        <v>35</v>
      </c>
      <c r="C2" s="24" t="s">
        <v>36</v>
      </c>
      <c r="D2" s="24" t="s">
        <v>37</v>
      </c>
      <c r="E2" s="24" t="s">
        <v>38</v>
      </c>
      <c r="F2" s="24" t="s">
        <v>39</v>
      </c>
      <c r="G2" s="24" t="s">
        <v>40</v>
      </c>
      <c r="H2" s="24" t="s">
        <v>41</v>
      </c>
      <c r="I2" s="24" t="s">
        <v>42</v>
      </c>
      <c r="J2" s="63" t="s">
        <v>43</v>
      </c>
    </row>
    <row r="3" spans="1:10" ht="15.75" x14ac:dyDescent="0.2">
      <c r="A3" s="80">
        <v>1</v>
      </c>
      <c r="B3" s="81">
        <v>18500</v>
      </c>
      <c r="C3" s="81">
        <v>19500</v>
      </c>
      <c r="D3" s="81">
        <v>18500</v>
      </c>
      <c r="E3" s="81">
        <v>22800</v>
      </c>
      <c r="F3" s="81">
        <v>19500</v>
      </c>
      <c r="G3" s="81">
        <v>19600</v>
      </c>
      <c r="H3" s="81">
        <v>16900</v>
      </c>
      <c r="I3" s="81">
        <v>23300</v>
      </c>
      <c r="J3" s="82">
        <v>19200</v>
      </c>
    </row>
    <row r="4" spans="1:10" ht="15.75" x14ac:dyDescent="0.2">
      <c r="A4" s="83">
        <v>2</v>
      </c>
      <c r="B4" s="81">
        <v>23700</v>
      </c>
      <c r="C4" s="81">
        <v>28800</v>
      </c>
      <c r="D4" s="81">
        <v>30200</v>
      </c>
      <c r="E4" s="81">
        <v>23700</v>
      </c>
      <c r="F4" s="81">
        <v>28700</v>
      </c>
      <c r="G4" s="81">
        <v>36700</v>
      </c>
      <c r="H4" s="81">
        <v>26500</v>
      </c>
      <c r="I4" s="81" t="s">
        <v>266</v>
      </c>
      <c r="J4" s="82">
        <v>27000</v>
      </c>
    </row>
    <row r="5" spans="1:10" ht="15.75" x14ac:dyDescent="0.2">
      <c r="A5" s="83">
        <v>3</v>
      </c>
      <c r="B5" s="81">
        <v>25100</v>
      </c>
      <c r="C5" s="81">
        <v>26200</v>
      </c>
      <c r="D5" s="81">
        <v>26400</v>
      </c>
      <c r="E5" s="81">
        <v>29500</v>
      </c>
      <c r="F5" s="81">
        <v>25500</v>
      </c>
      <c r="G5" s="81">
        <v>26800</v>
      </c>
      <c r="H5" s="81">
        <v>21200</v>
      </c>
      <c r="I5" s="81">
        <v>36100</v>
      </c>
      <c r="J5" s="82">
        <v>26200</v>
      </c>
    </row>
    <row r="6" spans="1:10" ht="15.75" x14ac:dyDescent="0.2">
      <c r="A6" s="83">
        <v>4</v>
      </c>
      <c r="B6" s="81">
        <v>19500</v>
      </c>
      <c r="C6" s="81">
        <v>21500</v>
      </c>
      <c r="D6" s="81">
        <v>23500</v>
      </c>
      <c r="E6" s="81">
        <v>25000</v>
      </c>
      <c r="F6" s="81">
        <v>20300</v>
      </c>
      <c r="G6" s="81">
        <v>24800</v>
      </c>
      <c r="H6" s="81">
        <v>18400</v>
      </c>
      <c r="I6" s="81">
        <v>42700</v>
      </c>
      <c r="J6" s="82">
        <v>21500</v>
      </c>
    </row>
    <row r="7" spans="1:10" ht="15.75" x14ac:dyDescent="0.2">
      <c r="A7" s="83">
        <v>5</v>
      </c>
      <c r="B7" s="81">
        <v>30400</v>
      </c>
      <c r="C7" s="81">
        <v>32200</v>
      </c>
      <c r="D7" s="81">
        <v>34800</v>
      </c>
      <c r="E7" s="81">
        <v>36100</v>
      </c>
      <c r="F7" s="81">
        <v>30200</v>
      </c>
      <c r="G7" s="81">
        <v>33000</v>
      </c>
      <c r="H7" s="81">
        <v>25500</v>
      </c>
      <c r="I7" s="81">
        <v>45600</v>
      </c>
      <c r="J7" s="82">
        <v>32200</v>
      </c>
    </row>
    <row r="8" spans="1:10" ht="15.75" x14ac:dyDescent="0.2">
      <c r="A8" s="83">
        <v>6</v>
      </c>
      <c r="B8" s="81">
        <v>27900</v>
      </c>
      <c r="C8" s="81">
        <v>28900</v>
      </c>
      <c r="D8" s="81">
        <v>29400</v>
      </c>
      <c r="E8" s="81">
        <v>29200</v>
      </c>
      <c r="F8" s="81">
        <v>25100</v>
      </c>
      <c r="G8" s="81">
        <v>31700</v>
      </c>
      <c r="H8" s="81">
        <v>25700</v>
      </c>
      <c r="I8" s="81">
        <v>38600</v>
      </c>
      <c r="J8" s="82">
        <v>28400</v>
      </c>
    </row>
    <row r="9" spans="1:10" ht="15.75" x14ac:dyDescent="0.2">
      <c r="A9" s="83">
        <v>7</v>
      </c>
      <c r="B9" s="81">
        <v>42100</v>
      </c>
      <c r="C9" s="81">
        <v>40700</v>
      </c>
      <c r="D9" s="81">
        <v>40300</v>
      </c>
      <c r="E9" s="81">
        <v>35600</v>
      </c>
      <c r="F9" s="81">
        <v>35800</v>
      </c>
      <c r="G9" s="81">
        <v>47100</v>
      </c>
      <c r="H9" s="81">
        <v>39200</v>
      </c>
      <c r="I9" s="81">
        <v>46100</v>
      </c>
      <c r="J9" s="82">
        <v>40500</v>
      </c>
    </row>
    <row r="10" spans="1:10" ht="15.75" x14ac:dyDescent="0.2">
      <c r="A10" s="83">
        <v>8</v>
      </c>
      <c r="B10" s="81">
        <v>56000</v>
      </c>
      <c r="C10" s="81">
        <v>52000</v>
      </c>
      <c r="D10" s="81">
        <v>63700</v>
      </c>
      <c r="E10" s="81">
        <v>56900</v>
      </c>
      <c r="F10" s="81">
        <v>58100</v>
      </c>
      <c r="G10" s="81">
        <v>53800</v>
      </c>
      <c r="H10" s="81">
        <v>50200</v>
      </c>
      <c r="I10" s="81">
        <v>85800</v>
      </c>
      <c r="J10" s="82">
        <v>57200</v>
      </c>
    </row>
    <row r="11" spans="1:10" ht="15.75" x14ac:dyDescent="0.2">
      <c r="A11" s="83">
        <v>9</v>
      </c>
      <c r="B11" s="81">
        <v>83100</v>
      </c>
      <c r="C11" s="81">
        <v>81200</v>
      </c>
      <c r="D11" s="81">
        <v>100800</v>
      </c>
      <c r="E11" s="81">
        <v>84000</v>
      </c>
      <c r="F11" s="81">
        <v>78600</v>
      </c>
      <c r="G11" s="81">
        <v>66300</v>
      </c>
      <c r="H11" s="81">
        <v>63800</v>
      </c>
      <c r="I11" s="81">
        <v>148700</v>
      </c>
      <c r="J11" s="82">
        <v>86300</v>
      </c>
    </row>
    <row r="12" spans="1:10" ht="15.75" x14ac:dyDescent="0.2">
      <c r="A12" s="83">
        <v>10</v>
      </c>
      <c r="B12" s="81">
        <v>89100</v>
      </c>
      <c r="C12" s="81">
        <v>80000</v>
      </c>
      <c r="D12" s="81">
        <v>105500</v>
      </c>
      <c r="E12" s="81">
        <v>86300</v>
      </c>
      <c r="F12" s="81">
        <v>92900</v>
      </c>
      <c r="G12" s="81">
        <v>77800</v>
      </c>
      <c r="H12" s="81">
        <v>79300</v>
      </c>
      <c r="I12" s="81">
        <v>139200</v>
      </c>
      <c r="J12" s="82">
        <v>90200</v>
      </c>
    </row>
    <row r="13" spans="1:10" ht="15.75" x14ac:dyDescent="0.2">
      <c r="A13" s="83">
        <v>11</v>
      </c>
      <c r="B13" s="81">
        <v>77500</v>
      </c>
      <c r="C13" s="81">
        <v>69200</v>
      </c>
      <c r="D13" s="81">
        <v>71200</v>
      </c>
      <c r="E13" s="81">
        <v>60500</v>
      </c>
      <c r="F13" s="81">
        <v>61300</v>
      </c>
      <c r="G13" s="81">
        <v>80500</v>
      </c>
      <c r="H13" s="81">
        <v>70400</v>
      </c>
      <c r="I13" s="81">
        <v>100400</v>
      </c>
      <c r="J13" s="82">
        <v>70600</v>
      </c>
    </row>
    <row r="14" spans="1:10" ht="15.75" x14ac:dyDescent="0.2">
      <c r="A14" s="83">
        <v>12</v>
      </c>
      <c r="B14" s="81">
        <v>141800</v>
      </c>
      <c r="C14" s="81">
        <v>131600</v>
      </c>
      <c r="D14" s="81">
        <v>166500</v>
      </c>
      <c r="E14" s="81">
        <v>142800</v>
      </c>
      <c r="F14" s="81">
        <v>148200</v>
      </c>
      <c r="G14" s="81">
        <v>123400</v>
      </c>
      <c r="H14" s="81">
        <v>138400</v>
      </c>
      <c r="I14" s="81">
        <v>186100</v>
      </c>
      <c r="J14" s="82">
        <v>143100</v>
      </c>
    </row>
    <row r="15" spans="1:10" ht="15.75" x14ac:dyDescent="0.2">
      <c r="A15" s="83">
        <v>13</v>
      </c>
      <c r="B15" s="81">
        <v>78200</v>
      </c>
      <c r="C15" s="81">
        <v>84200</v>
      </c>
      <c r="D15" s="81">
        <v>86400</v>
      </c>
      <c r="E15" s="81">
        <v>62400</v>
      </c>
      <c r="F15" s="81">
        <v>63700</v>
      </c>
      <c r="G15" s="81">
        <v>74200</v>
      </c>
      <c r="H15" s="81">
        <v>76300</v>
      </c>
      <c r="I15" s="81">
        <v>74000</v>
      </c>
      <c r="J15" s="82">
        <v>77600</v>
      </c>
    </row>
    <row r="16" spans="1:10" ht="15.75" x14ac:dyDescent="0.2">
      <c r="A16" s="83">
        <v>14</v>
      </c>
      <c r="B16" s="81">
        <v>229900</v>
      </c>
      <c r="C16" s="81">
        <v>235800</v>
      </c>
      <c r="D16" s="81">
        <v>243300</v>
      </c>
      <c r="E16" s="81">
        <v>233600</v>
      </c>
      <c r="F16" s="81">
        <v>232100</v>
      </c>
      <c r="G16" s="81">
        <v>222700</v>
      </c>
      <c r="H16" s="81">
        <v>180900</v>
      </c>
      <c r="I16" s="81">
        <v>265400</v>
      </c>
      <c r="J16" s="82">
        <v>234400</v>
      </c>
    </row>
    <row r="17" spans="1:10" ht="16.5" thickBot="1" x14ac:dyDescent="0.25">
      <c r="A17" s="84">
        <v>15</v>
      </c>
      <c r="B17" s="81">
        <v>427000</v>
      </c>
      <c r="C17" s="81">
        <v>360300</v>
      </c>
      <c r="D17" s="81">
        <v>529400</v>
      </c>
      <c r="E17" s="81" t="s">
        <v>266</v>
      </c>
      <c r="F17" s="81" t="s">
        <v>266</v>
      </c>
      <c r="G17" s="81" t="s">
        <v>266</v>
      </c>
      <c r="H17" s="81" t="s">
        <v>266</v>
      </c>
      <c r="I17" s="81" t="s">
        <v>266</v>
      </c>
      <c r="J17" s="82">
        <v>464400</v>
      </c>
    </row>
    <row r="18" spans="1:10" ht="15.75" x14ac:dyDescent="0.2">
      <c r="A18" s="77" t="s">
        <v>380</v>
      </c>
      <c r="B18" s="86">
        <v>55100</v>
      </c>
      <c r="C18" s="86">
        <v>54800</v>
      </c>
      <c r="D18" s="86">
        <v>57900</v>
      </c>
      <c r="E18" s="86">
        <v>60000</v>
      </c>
      <c r="F18" s="86">
        <v>51400</v>
      </c>
      <c r="G18" s="86">
        <v>58900</v>
      </c>
      <c r="H18" s="86">
        <v>46900</v>
      </c>
      <c r="I18" s="86">
        <v>66200</v>
      </c>
      <c r="J18" s="87">
        <v>55700</v>
      </c>
    </row>
    <row r="19" spans="1:10" s="203" customFormat="1" x14ac:dyDescent="0.2">
      <c r="A19" s="203" t="s">
        <v>242</v>
      </c>
    </row>
  </sheetData>
  <mergeCells count="2">
    <mergeCell ref="A1:J1"/>
    <mergeCell ref="A19:XFD19"/>
  </mergeCells>
  <hyperlinks>
    <hyperlink ref="A19" location="TableOfContents!A1" display="Back to Table of Contents" xr:uid="{BD3C1AC3-85E3-42FD-AD40-EC8E1440149D}"/>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T_h004</f>
        <v>Table N.4 Number of active participant plans (participants in SIL) by age group at 31 March 2023</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35" t="s">
        <v>371</v>
      </c>
      <c r="B3" s="124" t="s">
        <v>370</v>
      </c>
      <c r="C3" s="124" t="s">
        <v>370</v>
      </c>
      <c r="D3" s="124" t="s">
        <v>370</v>
      </c>
      <c r="E3" s="124" t="s">
        <v>370</v>
      </c>
      <c r="F3" s="124" t="s">
        <v>370</v>
      </c>
      <c r="G3" s="124" t="s">
        <v>370</v>
      </c>
      <c r="H3" s="124" t="s">
        <v>370</v>
      </c>
      <c r="I3" s="124" t="s">
        <v>370</v>
      </c>
      <c r="J3" s="125" t="s">
        <v>370</v>
      </c>
    </row>
    <row r="4" spans="1:10" ht="15.75" x14ac:dyDescent="0.2">
      <c r="A4" s="39" t="s">
        <v>372</v>
      </c>
      <c r="B4" s="124" t="s">
        <v>370</v>
      </c>
      <c r="C4" s="124" t="s">
        <v>370</v>
      </c>
      <c r="D4" s="124" t="s">
        <v>370</v>
      </c>
      <c r="E4" s="124" t="s">
        <v>370</v>
      </c>
      <c r="F4" s="124" t="s">
        <v>370</v>
      </c>
      <c r="G4" s="124" t="s">
        <v>370</v>
      </c>
      <c r="H4" s="124" t="s">
        <v>370</v>
      </c>
      <c r="I4" s="124" t="s">
        <v>370</v>
      </c>
      <c r="J4" s="125">
        <v>22</v>
      </c>
    </row>
    <row r="5" spans="1:10" ht="15.75" x14ac:dyDescent="0.2">
      <c r="A5" s="39" t="s">
        <v>373</v>
      </c>
      <c r="B5" s="124">
        <v>98</v>
      </c>
      <c r="C5" s="124">
        <v>76</v>
      </c>
      <c r="D5" s="124">
        <v>85</v>
      </c>
      <c r="E5" s="124">
        <v>21</v>
      </c>
      <c r="F5" s="124">
        <v>43</v>
      </c>
      <c r="G5" s="124">
        <v>15</v>
      </c>
      <c r="H5" s="124" t="s">
        <v>370</v>
      </c>
      <c r="I5" s="124" t="s">
        <v>370</v>
      </c>
      <c r="J5" s="125">
        <v>352</v>
      </c>
    </row>
    <row r="6" spans="1:10" ht="15.75" x14ac:dyDescent="0.2">
      <c r="A6" s="39" t="s">
        <v>374</v>
      </c>
      <c r="B6" s="124">
        <v>875</v>
      </c>
      <c r="C6" s="124">
        <v>402</v>
      </c>
      <c r="D6" s="124">
        <v>548</v>
      </c>
      <c r="E6" s="124">
        <v>208</v>
      </c>
      <c r="F6" s="124">
        <v>251</v>
      </c>
      <c r="G6" s="124">
        <v>90</v>
      </c>
      <c r="H6" s="124">
        <v>47</v>
      </c>
      <c r="I6" s="124">
        <v>51</v>
      </c>
      <c r="J6" s="125">
        <v>2472</v>
      </c>
    </row>
    <row r="7" spans="1:10" ht="15.75" x14ac:dyDescent="0.2">
      <c r="A7" s="39" t="s">
        <v>375</v>
      </c>
      <c r="B7" s="124">
        <v>1608</v>
      </c>
      <c r="C7" s="124">
        <v>947</v>
      </c>
      <c r="D7" s="124">
        <v>1074</v>
      </c>
      <c r="E7" s="124">
        <v>425</v>
      </c>
      <c r="F7" s="124">
        <v>437</v>
      </c>
      <c r="G7" s="124">
        <v>174</v>
      </c>
      <c r="H7" s="124">
        <v>89</v>
      </c>
      <c r="I7" s="124">
        <v>83</v>
      </c>
      <c r="J7" s="125">
        <v>4837</v>
      </c>
    </row>
    <row r="8" spans="1:10" ht="15.75" x14ac:dyDescent="0.2">
      <c r="A8" s="39" t="s">
        <v>376</v>
      </c>
      <c r="B8" s="124">
        <v>1719</v>
      </c>
      <c r="C8" s="124">
        <v>1182</v>
      </c>
      <c r="D8" s="124">
        <v>1085</v>
      </c>
      <c r="E8" s="124">
        <v>486</v>
      </c>
      <c r="F8" s="124">
        <v>482</v>
      </c>
      <c r="G8" s="124">
        <v>151</v>
      </c>
      <c r="H8" s="124">
        <v>106</v>
      </c>
      <c r="I8" s="124">
        <v>116</v>
      </c>
      <c r="J8" s="125">
        <v>5327</v>
      </c>
    </row>
    <row r="9" spans="1:10" ht="15.75" x14ac:dyDescent="0.2">
      <c r="A9" s="39" t="s">
        <v>377</v>
      </c>
      <c r="B9" s="124">
        <v>2447</v>
      </c>
      <c r="C9" s="124">
        <v>1555</v>
      </c>
      <c r="D9" s="124">
        <v>1358</v>
      </c>
      <c r="E9" s="124">
        <v>630</v>
      </c>
      <c r="F9" s="124">
        <v>681</v>
      </c>
      <c r="G9" s="124">
        <v>190</v>
      </c>
      <c r="H9" s="124">
        <v>132</v>
      </c>
      <c r="I9" s="124">
        <v>117</v>
      </c>
      <c r="J9" s="125">
        <v>7110</v>
      </c>
    </row>
    <row r="10" spans="1:10" ht="15.75" x14ac:dyDescent="0.2">
      <c r="A10" s="39" t="s">
        <v>378</v>
      </c>
      <c r="B10" s="124">
        <v>2809</v>
      </c>
      <c r="C10" s="124">
        <v>1847</v>
      </c>
      <c r="D10" s="124">
        <v>1598</v>
      </c>
      <c r="E10" s="124">
        <v>738</v>
      </c>
      <c r="F10" s="124">
        <v>750</v>
      </c>
      <c r="G10" s="124">
        <v>250</v>
      </c>
      <c r="H10" s="124">
        <v>150</v>
      </c>
      <c r="I10" s="124">
        <v>118</v>
      </c>
      <c r="J10" s="125">
        <v>8260</v>
      </c>
    </row>
    <row r="11" spans="1:10" ht="16.5" thickBot="1" x14ac:dyDescent="0.25">
      <c r="A11" s="147" t="s">
        <v>379</v>
      </c>
      <c r="B11" s="124">
        <v>1145</v>
      </c>
      <c r="C11" s="124">
        <v>609</v>
      </c>
      <c r="D11" s="124">
        <v>510</v>
      </c>
      <c r="E11" s="124">
        <v>259</v>
      </c>
      <c r="F11" s="124">
        <v>273</v>
      </c>
      <c r="G11" s="124">
        <v>89</v>
      </c>
      <c r="H11" s="124">
        <v>60</v>
      </c>
      <c r="I11" s="124">
        <v>41</v>
      </c>
      <c r="J11" s="125">
        <v>2987</v>
      </c>
    </row>
    <row r="12" spans="1:10" ht="15.75" x14ac:dyDescent="0.2">
      <c r="A12" s="148" t="s">
        <v>380</v>
      </c>
      <c r="B12" s="126">
        <v>10704</v>
      </c>
      <c r="C12" s="126">
        <v>6625</v>
      </c>
      <c r="D12" s="126">
        <v>6263</v>
      </c>
      <c r="E12" s="126">
        <v>2771</v>
      </c>
      <c r="F12" s="126">
        <v>2920</v>
      </c>
      <c r="G12" s="126">
        <v>959</v>
      </c>
      <c r="H12" s="126">
        <v>589</v>
      </c>
      <c r="I12" s="126">
        <v>536</v>
      </c>
      <c r="J12" s="23">
        <v>31368</v>
      </c>
    </row>
    <row r="13" spans="1:10" s="203" customFormat="1" ht="21" customHeight="1" x14ac:dyDescent="0.2">
      <c r="A13" s="203" t="s">
        <v>242</v>
      </c>
    </row>
  </sheetData>
  <mergeCells count="2">
    <mergeCell ref="A1:J1"/>
    <mergeCell ref="A13:XFD13"/>
  </mergeCells>
  <hyperlinks>
    <hyperlink ref="A13" location="TableOfContents!A1" display="Back to Table of Contents" xr:uid="{E801C4D9-C863-4E6C-82FD-FBED7DE538A7}"/>
  </hyperlinks>
  <pageMargins left="0.7" right="0.7" top="0.75" bottom="0.75" header="0.3" footer="0.3"/>
  <pageSetup paperSize="9" orientation="portrait"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J19"/>
  <sheetViews>
    <sheetView zoomScaleNormal="100" workbookViewId="0">
      <selection sqref="A1:J1"/>
    </sheetView>
  </sheetViews>
  <sheetFormatPr defaultColWidth="0" defaultRowHeight="15" zeroHeight="1" x14ac:dyDescent="0.2"/>
  <cols>
    <col min="1" max="1" width="43" style="7" bestFit="1" customWidth="1"/>
    <col min="2" max="10" width="10" style="7" customWidth="1"/>
    <col min="11" max="16384" width="9.140625" style="7" hidden="1"/>
  </cols>
  <sheetData>
    <row r="1" spans="1:10" x14ac:dyDescent="0.2">
      <c r="A1" s="201" t="str">
        <f>T_h058</f>
        <v>Table N.58 Total annualised committed supports (participants not in SIL) by support category as at 31 March 2023 ($m)</v>
      </c>
      <c r="B1" s="201"/>
      <c r="C1" s="201"/>
      <c r="D1" s="201"/>
      <c r="E1" s="201"/>
      <c r="F1" s="201"/>
      <c r="G1" s="201"/>
      <c r="H1" s="201"/>
      <c r="I1" s="201"/>
      <c r="J1" s="201"/>
    </row>
    <row r="2" spans="1:10" ht="16.5" thickBot="1" x14ac:dyDescent="0.25">
      <c r="A2" s="12" t="s">
        <v>50</v>
      </c>
      <c r="B2" s="14" t="s">
        <v>35</v>
      </c>
      <c r="C2" s="14" t="s">
        <v>36</v>
      </c>
      <c r="D2" s="14" t="s">
        <v>37</v>
      </c>
      <c r="E2" s="14" t="s">
        <v>38</v>
      </c>
      <c r="F2" s="14" t="s">
        <v>39</v>
      </c>
      <c r="G2" s="14" t="s">
        <v>40</v>
      </c>
      <c r="H2" s="14" t="s">
        <v>41</v>
      </c>
      <c r="I2" s="14" t="s">
        <v>42</v>
      </c>
      <c r="J2" s="14" t="s">
        <v>43</v>
      </c>
    </row>
    <row r="3" spans="1:10" ht="15.75" x14ac:dyDescent="0.2">
      <c r="A3" s="103" t="s">
        <v>4</v>
      </c>
      <c r="B3" s="104">
        <v>3359602721.6249409</v>
      </c>
      <c r="C3" s="104">
        <v>2846761113.9061999</v>
      </c>
      <c r="D3" s="104">
        <v>2743597199.6009889</v>
      </c>
      <c r="E3" s="104">
        <v>1064699550.7914232</v>
      </c>
      <c r="F3" s="104">
        <v>986189816.05484521</v>
      </c>
      <c r="G3" s="104">
        <v>275783600.40943962</v>
      </c>
      <c r="H3" s="104">
        <v>164818475.5468688</v>
      </c>
      <c r="I3" s="104">
        <v>121769313.66871467</v>
      </c>
      <c r="J3" s="105">
        <v>11565251289.807137</v>
      </c>
    </row>
    <row r="4" spans="1:10" ht="15.75" x14ac:dyDescent="0.2">
      <c r="A4" s="106" t="s">
        <v>5</v>
      </c>
      <c r="B4" s="65">
        <v>194194761.60100392</v>
      </c>
      <c r="C4" s="65">
        <v>198465293.42660126</v>
      </c>
      <c r="D4" s="65">
        <v>174770981.63674748</v>
      </c>
      <c r="E4" s="65">
        <v>70038316.178043887</v>
      </c>
      <c r="F4" s="65">
        <v>58553986.172204435</v>
      </c>
      <c r="G4" s="65">
        <v>15750552.761749305</v>
      </c>
      <c r="H4" s="65">
        <v>10080728.984255744</v>
      </c>
      <c r="I4" s="65">
        <v>5762980.813529131</v>
      </c>
      <c r="J4" s="97">
        <v>727690711.18435192</v>
      </c>
    </row>
    <row r="5" spans="1:10" ht="15.75" x14ac:dyDescent="0.2">
      <c r="A5" s="106" t="s">
        <v>6</v>
      </c>
      <c r="B5" s="65">
        <v>2265670394.7192516</v>
      </c>
      <c r="C5" s="65">
        <v>2089022150.4259572</v>
      </c>
      <c r="D5" s="65">
        <v>1582407305.5881126</v>
      </c>
      <c r="E5" s="65">
        <v>625044090.15223205</v>
      </c>
      <c r="F5" s="65">
        <v>522705213.26667678</v>
      </c>
      <c r="G5" s="65">
        <v>179424287.56440333</v>
      </c>
      <c r="H5" s="65">
        <v>90910713.491762862</v>
      </c>
      <c r="I5" s="65">
        <v>62245058.570749596</v>
      </c>
      <c r="J5" s="97">
        <v>7418836927.364337</v>
      </c>
    </row>
    <row r="6" spans="1:10" ht="15.75" x14ac:dyDescent="0.2">
      <c r="A6" s="106" t="s">
        <v>7</v>
      </c>
      <c r="B6" s="65">
        <v>129436034.27540646</v>
      </c>
      <c r="C6" s="65">
        <v>120046474.84870797</v>
      </c>
      <c r="D6" s="65">
        <v>82786084.206426829</v>
      </c>
      <c r="E6" s="65">
        <v>35357185.368930154</v>
      </c>
      <c r="F6" s="65">
        <v>32180742.799002107</v>
      </c>
      <c r="G6" s="65">
        <v>10542801.659071978</v>
      </c>
      <c r="H6" s="65">
        <v>7039107.3964378741</v>
      </c>
      <c r="I6" s="65">
        <v>3219631.3991869637</v>
      </c>
      <c r="J6" s="97">
        <v>420641652.13924718</v>
      </c>
    </row>
    <row r="7" spans="1:10" ht="15.75" x14ac:dyDescent="0.2">
      <c r="A7" s="107" t="s">
        <v>8</v>
      </c>
      <c r="B7" s="68">
        <v>135315949.45500186</v>
      </c>
      <c r="C7" s="68">
        <v>136075343.13778093</v>
      </c>
      <c r="D7" s="68">
        <v>112443800.30446105</v>
      </c>
      <c r="E7" s="68">
        <v>40189332.836001672</v>
      </c>
      <c r="F7" s="68">
        <v>48917967.824085742</v>
      </c>
      <c r="G7" s="68">
        <v>11625365.907195771</v>
      </c>
      <c r="H7" s="68">
        <v>6375272.7644518558</v>
      </c>
      <c r="I7" s="68">
        <v>6920626.6746398499</v>
      </c>
      <c r="J7" s="108">
        <v>497963554.5330587</v>
      </c>
    </row>
    <row r="8" spans="1:10" ht="15.75" x14ac:dyDescent="0.2">
      <c r="A8" s="106" t="s">
        <v>9</v>
      </c>
      <c r="B8" s="65">
        <v>1969375021.5919328</v>
      </c>
      <c r="C8" s="65">
        <v>1913136066.5276501</v>
      </c>
      <c r="D8" s="65">
        <v>1455470540.6149676</v>
      </c>
      <c r="E8" s="65">
        <v>615818878.49100399</v>
      </c>
      <c r="F8" s="65">
        <v>540950210.15605974</v>
      </c>
      <c r="G8" s="65">
        <v>124134193.87112683</v>
      </c>
      <c r="H8" s="65">
        <v>102080814.65434533</v>
      </c>
      <c r="I8" s="65">
        <v>72734417.69866547</v>
      </c>
      <c r="J8" s="97">
        <v>6794667568.2779322</v>
      </c>
    </row>
    <row r="9" spans="1:10" ht="15.75" x14ac:dyDescent="0.2">
      <c r="A9" s="106" t="s">
        <v>10</v>
      </c>
      <c r="B9" s="65">
        <v>93030229.028274402</v>
      </c>
      <c r="C9" s="65">
        <v>61411634.973221742</v>
      </c>
      <c r="D9" s="65">
        <v>49749673.225152306</v>
      </c>
      <c r="E9" s="65">
        <v>36007185.545817465</v>
      </c>
      <c r="F9" s="65">
        <v>23840119.649351649</v>
      </c>
      <c r="G9" s="65">
        <v>7232349.497934008</v>
      </c>
      <c r="H9" s="65">
        <v>5567472.2267872207</v>
      </c>
      <c r="I9" s="65">
        <v>3289398.7948729773</v>
      </c>
      <c r="J9" s="97">
        <v>280146610.64831579</v>
      </c>
    </row>
    <row r="10" spans="1:10" ht="15.75" x14ac:dyDescent="0.2">
      <c r="A10" s="109" t="s">
        <v>11</v>
      </c>
      <c r="B10" s="65">
        <v>27630652.208988532</v>
      </c>
      <c r="C10" s="65">
        <v>16133951.262605354</v>
      </c>
      <c r="D10" s="65">
        <v>12972618.765945217</v>
      </c>
      <c r="E10" s="65">
        <v>3810844.3648995026</v>
      </c>
      <c r="F10" s="65">
        <v>3846621.9053457207</v>
      </c>
      <c r="G10" s="65">
        <v>2221112.4251245074</v>
      </c>
      <c r="H10" s="65">
        <v>2764403.5816701995</v>
      </c>
      <c r="I10" s="70">
        <v>353214.6435901029</v>
      </c>
      <c r="J10" s="97">
        <v>69772372.163543642</v>
      </c>
    </row>
    <row r="11" spans="1:10" ht="15.75" x14ac:dyDescent="0.2">
      <c r="A11" s="106" t="s">
        <v>12</v>
      </c>
      <c r="B11" s="65">
        <v>784830.91580488603</v>
      </c>
      <c r="C11" s="65">
        <v>2367783.0989707382</v>
      </c>
      <c r="D11" s="65">
        <v>553138.13849963131</v>
      </c>
      <c r="E11" s="70">
        <v>325994.74847484019</v>
      </c>
      <c r="F11" s="70">
        <v>187191.75277538202</v>
      </c>
      <c r="G11" s="70">
        <v>106011.54044519525</v>
      </c>
      <c r="H11" s="71">
        <v>21785.011442926803</v>
      </c>
      <c r="I11" s="71">
        <v>41540.634931456116</v>
      </c>
      <c r="J11" s="110">
        <v>4388275.841345056</v>
      </c>
    </row>
    <row r="12" spans="1:10" ht="15.75" x14ac:dyDescent="0.2">
      <c r="A12" s="106" t="s">
        <v>13</v>
      </c>
      <c r="B12" s="71">
        <v>48591.442419340041</v>
      </c>
      <c r="C12" s="70">
        <v>154907.50378474023</v>
      </c>
      <c r="D12" s="71">
        <v>43318.998776238404</v>
      </c>
      <c r="E12" s="71">
        <v>39658.109346183555</v>
      </c>
      <c r="F12" s="70">
        <v>137998.52582007751</v>
      </c>
      <c r="G12" s="71">
        <v>9532.2600303046838</v>
      </c>
      <c r="H12" s="71" t="s">
        <v>266</v>
      </c>
      <c r="I12" s="65" t="s">
        <v>266</v>
      </c>
      <c r="J12" s="110">
        <v>434006.84017688438</v>
      </c>
    </row>
    <row r="13" spans="1:10" ht="15.75" x14ac:dyDescent="0.2">
      <c r="A13" s="106" t="s">
        <v>14</v>
      </c>
      <c r="B13" s="65">
        <v>184337964.53217512</v>
      </c>
      <c r="C13" s="65">
        <v>156164446.69080696</v>
      </c>
      <c r="D13" s="65">
        <v>85907253.485026181</v>
      </c>
      <c r="E13" s="65">
        <v>69337779.568579853</v>
      </c>
      <c r="F13" s="65">
        <v>47407720.502355866</v>
      </c>
      <c r="G13" s="65">
        <v>13393332.166443672</v>
      </c>
      <c r="H13" s="65">
        <v>7988664.4246992832</v>
      </c>
      <c r="I13" s="65">
        <v>8180273.0069608185</v>
      </c>
      <c r="J13" s="97">
        <v>572843547.10950232</v>
      </c>
    </row>
    <row r="14" spans="1:10" ht="15.75" x14ac:dyDescent="0.2">
      <c r="A14" s="106" t="s">
        <v>15</v>
      </c>
      <c r="B14" s="65">
        <v>113687145.7162789</v>
      </c>
      <c r="C14" s="65">
        <v>99404803.155955955</v>
      </c>
      <c r="D14" s="65">
        <v>54923640.426981851</v>
      </c>
      <c r="E14" s="65">
        <v>54486999.954850338</v>
      </c>
      <c r="F14" s="65">
        <v>16648985.423744086</v>
      </c>
      <c r="G14" s="65">
        <v>14093459.912054559</v>
      </c>
      <c r="H14" s="65">
        <v>10804042.314443395</v>
      </c>
      <c r="I14" s="65">
        <v>10232849.344512647</v>
      </c>
      <c r="J14" s="97">
        <v>374443634.51226205</v>
      </c>
    </row>
    <row r="15" spans="1:10" ht="15.75" x14ac:dyDescent="0.2">
      <c r="A15" s="111" t="s">
        <v>16</v>
      </c>
      <c r="B15" s="74">
        <v>270109581.08141059</v>
      </c>
      <c r="C15" s="74">
        <v>327873987.39379889</v>
      </c>
      <c r="D15" s="74">
        <v>214179956.10163254</v>
      </c>
      <c r="E15" s="74">
        <v>98102669.073758587</v>
      </c>
      <c r="F15" s="74">
        <v>77306168.509584263</v>
      </c>
      <c r="G15" s="74">
        <v>23027981.470027518</v>
      </c>
      <c r="H15" s="74">
        <v>12896608.339456309</v>
      </c>
      <c r="I15" s="74">
        <v>21814482.660024852</v>
      </c>
      <c r="J15" s="112">
        <v>1045620148.8784394</v>
      </c>
    </row>
    <row r="16" spans="1:10" ht="15.75" x14ac:dyDescent="0.2">
      <c r="A16" s="109" t="s">
        <v>17</v>
      </c>
      <c r="B16" s="65">
        <v>349809300.15000612</v>
      </c>
      <c r="C16" s="65">
        <v>280149017.40000147</v>
      </c>
      <c r="D16" s="65">
        <v>275060601.48000014</v>
      </c>
      <c r="E16" s="65">
        <v>154143467.6699999</v>
      </c>
      <c r="F16" s="65">
        <v>97786663.919999927</v>
      </c>
      <c r="G16" s="65">
        <v>26712993.993118178</v>
      </c>
      <c r="H16" s="65">
        <v>18283782.050000008</v>
      </c>
      <c r="I16" s="65">
        <v>11384212.440000005</v>
      </c>
      <c r="J16" s="97">
        <v>1213466188.3031256</v>
      </c>
    </row>
    <row r="17" spans="1:10" ht="16.5" thickBot="1" x14ac:dyDescent="0.25">
      <c r="A17" s="113" t="s">
        <v>18</v>
      </c>
      <c r="B17" s="65">
        <v>78180528.450077876</v>
      </c>
      <c r="C17" s="65">
        <v>73552694.558396176</v>
      </c>
      <c r="D17" s="65">
        <v>63237889.982242703</v>
      </c>
      <c r="E17" s="65">
        <v>24418191.008540105</v>
      </c>
      <c r="F17" s="65">
        <v>17433924.764891088</v>
      </c>
      <c r="G17" s="65">
        <v>7651157.7737509636</v>
      </c>
      <c r="H17" s="65">
        <v>4530919.0731147267</v>
      </c>
      <c r="I17" s="65">
        <v>1934139.2453940862</v>
      </c>
      <c r="J17" s="97">
        <v>271041491.0464077</v>
      </c>
    </row>
    <row r="18" spans="1:10" ht="16.5" thickBot="1" x14ac:dyDescent="0.25">
      <c r="A18" s="98" t="s">
        <v>380</v>
      </c>
      <c r="B18" s="99">
        <v>9171213706.7929726</v>
      </c>
      <c r="C18" s="99">
        <v>8320719668.310441</v>
      </c>
      <c r="D18" s="99">
        <v>6908104002.5559607</v>
      </c>
      <c r="E18" s="99">
        <v>2891820143.8619022</v>
      </c>
      <c r="F18" s="99">
        <v>2474093331.2267427</v>
      </c>
      <c r="G18" s="99">
        <v>711708733.21191573</v>
      </c>
      <c r="H18" s="99">
        <v>444162789.85973662</v>
      </c>
      <c r="I18" s="99">
        <v>329882139.59577268</v>
      </c>
      <c r="J18" s="100">
        <v>31257207978.649185</v>
      </c>
    </row>
    <row r="19" spans="1:10" s="203" customFormat="1" ht="15" customHeight="1" x14ac:dyDescent="0.2">
      <c r="A19" s="203" t="s">
        <v>242</v>
      </c>
    </row>
  </sheetData>
  <mergeCells count="2">
    <mergeCell ref="A1:J1"/>
    <mergeCell ref="A19:XFD19"/>
  </mergeCells>
  <hyperlinks>
    <hyperlink ref="A19" location="TableOfContents!A1" display="Back to Table of Contents" xr:uid="{EE8B66F1-1CE1-49AA-87E1-A05D0E397AB4}"/>
  </hyperlinks>
  <pageMargins left="0.7" right="0.7" top="0.75" bottom="0.75" header="0.3" footer="0.3"/>
  <pageSetup paperSize="9"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0" style="7" hidden="1"/>
  </cols>
  <sheetData>
    <row r="1" spans="1:10" x14ac:dyDescent="0.2">
      <c r="A1" s="201" t="str">
        <f>T_h059</f>
        <v>Table N.59 Total payments by gender for the year ending 31 March 2023 ($m)</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65">
        <v>6176240312.7723436</v>
      </c>
      <c r="C3" s="65">
        <v>4598672856.8979664</v>
      </c>
      <c r="D3" s="65">
        <v>4017573444.2041349</v>
      </c>
      <c r="E3" s="65">
        <v>1606066996.8172073</v>
      </c>
      <c r="F3" s="65">
        <v>1589712761.7654622</v>
      </c>
      <c r="G3" s="65">
        <v>478354097.9781841</v>
      </c>
      <c r="H3" s="65">
        <v>287922325.20649576</v>
      </c>
      <c r="I3" s="65">
        <v>312526726.11170399</v>
      </c>
      <c r="J3" s="66">
        <v>19068324380.252674</v>
      </c>
    </row>
    <row r="4" spans="1:10" ht="15.75" x14ac:dyDescent="0.2">
      <c r="A4" s="89" t="s">
        <v>382</v>
      </c>
      <c r="B4" s="65">
        <v>4118960372.2511744</v>
      </c>
      <c r="C4" s="65">
        <v>3334657237.1230288</v>
      </c>
      <c r="D4" s="65">
        <v>2976606048.8690591</v>
      </c>
      <c r="E4" s="65">
        <v>1114194416.2028706</v>
      </c>
      <c r="F4" s="65">
        <v>1119572255.5153117</v>
      </c>
      <c r="G4" s="65">
        <v>346584949.76700556</v>
      </c>
      <c r="H4" s="65">
        <v>219901354.34202537</v>
      </c>
      <c r="I4" s="65">
        <v>191684049.29287222</v>
      </c>
      <c r="J4" s="66">
        <v>13423355640.126766</v>
      </c>
    </row>
    <row r="5" spans="1:10" ht="16.5" thickBot="1" x14ac:dyDescent="0.25">
      <c r="A5" s="91" t="s">
        <v>383</v>
      </c>
      <c r="B5" s="65">
        <v>70246131.873032257</v>
      </c>
      <c r="C5" s="65">
        <v>62258664.288434148</v>
      </c>
      <c r="D5" s="65">
        <v>40570251.05983068</v>
      </c>
      <c r="E5" s="65">
        <v>15844647.275130723</v>
      </c>
      <c r="F5" s="65">
        <v>82881178.515828878</v>
      </c>
      <c r="G5" s="65">
        <v>17532640.562317155</v>
      </c>
      <c r="H5" s="65">
        <v>4192699.3294720277</v>
      </c>
      <c r="I5" s="65">
        <v>1214362.408493157</v>
      </c>
      <c r="J5" s="66">
        <v>294778806.30253911</v>
      </c>
    </row>
    <row r="6" spans="1:10" ht="15.75" x14ac:dyDescent="0.2">
      <c r="A6" s="77" t="s">
        <v>380</v>
      </c>
      <c r="B6" s="78">
        <v>10365446816.896549</v>
      </c>
      <c r="C6" s="78">
        <v>7995588758.3094292</v>
      </c>
      <c r="D6" s="78">
        <v>7034749744.1330252</v>
      </c>
      <c r="E6" s="78">
        <v>2736106060.2952085</v>
      </c>
      <c r="F6" s="78">
        <v>2792166195.7966032</v>
      </c>
      <c r="G6" s="78">
        <v>842471688.3075068</v>
      </c>
      <c r="H6" s="78">
        <v>512016378.87799317</v>
      </c>
      <c r="I6" s="78">
        <v>505425137.81306934</v>
      </c>
      <c r="J6" s="79">
        <v>32923162138.59198</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9FA9B587-FEFA-483E-A017-8394F24BF54D}"/>
  </hyperlinks>
  <pageMargins left="0.7" right="0.7" top="0.75" bottom="0.75" header="0.3" footer="0.3"/>
  <pageSetup paperSize="9"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T_h060</f>
        <v>Table N.60 Average payments by gender for the year ending 31 March 2023 ($)</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81">
        <v>58900</v>
      </c>
      <c r="C3" s="81">
        <v>51600</v>
      </c>
      <c r="D3" s="81">
        <v>56400</v>
      </c>
      <c r="E3" s="81">
        <v>54500</v>
      </c>
      <c r="F3" s="81">
        <v>53000</v>
      </c>
      <c r="G3" s="81">
        <v>64300</v>
      </c>
      <c r="H3" s="81">
        <v>50100</v>
      </c>
      <c r="I3" s="81">
        <v>93100</v>
      </c>
      <c r="J3" s="82">
        <v>55900</v>
      </c>
    </row>
    <row r="4" spans="1:10" ht="15.75" x14ac:dyDescent="0.2">
      <c r="A4" s="89" t="s">
        <v>382</v>
      </c>
      <c r="B4" s="81">
        <v>68200</v>
      </c>
      <c r="C4" s="81">
        <v>58500</v>
      </c>
      <c r="D4" s="81">
        <v>67300</v>
      </c>
      <c r="E4" s="81">
        <v>61600</v>
      </c>
      <c r="F4" s="81">
        <v>64400</v>
      </c>
      <c r="G4" s="81">
        <v>73500</v>
      </c>
      <c r="H4" s="81">
        <v>58800</v>
      </c>
      <c r="I4" s="81">
        <v>109100</v>
      </c>
      <c r="J4" s="82">
        <v>64700</v>
      </c>
    </row>
    <row r="5" spans="1:10" ht="16.5" thickBot="1" x14ac:dyDescent="0.25">
      <c r="A5" s="91" t="s">
        <v>383</v>
      </c>
      <c r="B5" s="81">
        <v>37600</v>
      </c>
      <c r="C5" s="81">
        <v>31000</v>
      </c>
      <c r="D5" s="81">
        <v>37900</v>
      </c>
      <c r="E5" s="81">
        <v>36300</v>
      </c>
      <c r="F5" s="81">
        <v>98100</v>
      </c>
      <c r="G5" s="81">
        <v>60100</v>
      </c>
      <c r="H5" s="81">
        <v>34200</v>
      </c>
      <c r="I5" s="81">
        <v>45000</v>
      </c>
      <c r="J5" s="82">
        <v>44200</v>
      </c>
    </row>
    <row r="6" spans="1:10" ht="15.75" x14ac:dyDescent="0.2">
      <c r="A6" s="77" t="s">
        <v>380</v>
      </c>
      <c r="B6" s="86">
        <v>62000</v>
      </c>
      <c r="C6" s="86">
        <v>54000</v>
      </c>
      <c r="D6" s="86">
        <v>60300</v>
      </c>
      <c r="E6" s="86">
        <v>57000</v>
      </c>
      <c r="F6" s="86">
        <v>57900</v>
      </c>
      <c r="G6" s="86">
        <v>67700</v>
      </c>
      <c r="H6" s="86">
        <v>53300</v>
      </c>
      <c r="I6" s="86">
        <v>98300</v>
      </c>
      <c r="J6" s="87">
        <v>59300</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9C45F971-4151-413F-AB3A-AC8EC2F42891}"/>
  </hyperlinks>
  <pageMargins left="0.7" right="0.7" top="0.75" bottom="0.75" header="0.3" footer="0.3"/>
  <pageSetup paperSize="9"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T_h061</f>
        <v>Table N.61 Total payments by age group for the year ending 31 March 2023 ($m)</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101" t="s">
        <v>43</v>
      </c>
    </row>
    <row r="3" spans="1:10" ht="15.75" x14ac:dyDescent="0.2">
      <c r="A3" s="88" t="s">
        <v>371</v>
      </c>
      <c r="B3" s="65">
        <v>472120047.81059343</v>
      </c>
      <c r="C3" s="65">
        <v>418949775.79441977</v>
      </c>
      <c r="D3" s="65">
        <v>296167780.18402731</v>
      </c>
      <c r="E3" s="65">
        <v>130706072.39962916</v>
      </c>
      <c r="F3" s="65">
        <v>108034930.08166961</v>
      </c>
      <c r="G3" s="65">
        <v>23654626.515430063</v>
      </c>
      <c r="H3" s="65">
        <v>20665114.67160121</v>
      </c>
      <c r="I3" s="65">
        <v>20372304.744793903</v>
      </c>
      <c r="J3" s="79">
        <v>1490701040.3321643</v>
      </c>
    </row>
    <row r="4" spans="1:10" ht="15.75" x14ac:dyDescent="0.2">
      <c r="A4" s="89" t="s">
        <v>372</v>
      </c>
      <c r="B4" s="65">
        <v>947138207.12257445</v>
      </c>
      <c r="C4" s="65">
        <v>843533719.24589562</v>
      </c>
      <c r="D4" s="65">
        <v>582071657.40375459</v>
      </c>
      <c r="E4" s="65">
        <v>246795757.46945548</v>
      </c>
      <c r="F4" s="65">
        <v>240722702.03524745</v>
      </c>
      <c r="G4" s="65">
        <v>67774906.076574624</v>
      </c>
      <c r="H4" s="65">
        <v>47617449.753353573</v>
      </c>
      <c r="I4" s="65">
        <v>47623615.319650814</v>
      </c>
      <c r="J4" s="66">
        <v>3023587763.3107433</v>
      </c>
    </row>
    <row r="5" spans="1:10" ht="15.75" x14ac:dyDescent="0.2">
      <c r="A5" s="89" t="s">
        <v>373</v>
      </c>
      <c r="B5" s="65">
        <v>544887543.06862688</v>
      </c>
      <c r="C5" s="65">
        <v>453581781.06323838</v>
      </c>
      <c r="D5" s="65">
        <v>344283146.04507929</v>
      </c>
      <c r="E5" s="65">
        <v>135641805.11197659</v>
      </c>
      <c r="F5" s="65">
        <v>141384386.33495569</v>
      </c>
      <c r="G5" s="65">
        <v>45930326.800847284</v>
      </c>
      <c r="H5" s="65">
        <v>22168764.930311259</v>
      </c>
      <c r="I5" s="65">
        <v>22512884.453694172</v>
      </c>
      <c r="J5" s="66">
        <v>1710574747.7170837</v>
      </c>
    </row>
    <row r="6" spans="1:10" ht="15.75" x14ac:dyDescent="0.2">
      <c r="A6" s="89" t="s">
        <v>374</v>
      </c>
      <c r="B6" s="65">
        <v>1051121317.5392134</v>
      </c>
      <c r="C6" s="65">
        <v>794928737.84918368</v>
      </c>
      <c r="D6" s="65">
        <v>693711652.02657044</v>
      </c>
      <c r="E6" s="65">
        <v>274483967.5890528</v>
      </c>
      <c r="F6" s="65">
        <v>287576927.28090328</v>
      </c>
      <c r="G6" s="65">
        <v>96196172.331171408</v>
      </c>
      <c r="H6" s="65">
        <v>46060239.937350109</v>
      </c>
      <c r="I6" s="65">
        <v>50738411.399999782</v>
      </c>
      <c r="J6" s="66">
        <v>3295153525.8734455</v>
      </c>
    </row>
    <row r="7" spans="1:10" ht="15.75" x14ac:dyDescent="0.2">
      <c r="A7" s="89" t="s">
        <v>375</v>
      </c>
      <c r="B7" s="65">
        <v>1409582639.4713991</v>
      </c>
      <c r="C7" s="65">
        <v>1055554398.2337981</v>
      </c>
      <c r="D7" s="65">
        <v>1017445433.5701588</v>
      </c>
      <c r="E7" s="65">
        <v>424697551.22655576</v>
      </c>
      <c r="F7" s="65">
        <v>372879877.28337872</v>
      </c>
      <c r="G7" s="65">
        <v>132610956.18189844</v>
      </c>
      <c r="H7" s="65">
        <v>65498711.979998887</v>
      </c>
      <c r="I7" s="65">
        <v>67459547.123835489</v>
      </c>
      <c r="J7" s="66">
        <v>4546325602.9910231</v>
      </c>
    </row>
    <row r="8" spans="1:10" ht="15.75" x14ac:dyDescent="0.2">
      <c r="A8" s="89" t="s">
        <v>376</v>
      </c>
      <c r="B8" s="65">
        <v>1301037649.1459796</v>
      </c>
      <c r="C8" s="65">
        <v>1052717076.9118165</v>
      </c>
      <c r="D8" s="65">
        <v>980143039.14928985</v>
      </c>
      <c r="E8" s="65">
        <v>377335860.63113183</v>
      </c>
      <c r="F8" s="65">
        <v>369131967.60935587</v>
      </c>
      <c r="G8" s="65">
        <v>106690364.49960391</v>
      </c>
      <c r="H8" s="65">
        <v>81155810.859998733</v>
      </c>
      <c r="I8" s="65">
        <v>79540250.2061643</v>
      </c>
      <c r="J8" s="66">
        <v>4347896020.1833401</v>
      </c>
    </row>
    <row r="9" spans="1:10" ht="15.75" x14ac:dyDescent="0.2">
      <c r="A9" s="89" t="s">
        <v>377</v>
      </c>
      <c r="B9" s="65">
        <v>1675950761.089875</v>
      </c>
      <c r="C9" s="65">
        <v>1296227904.6757245</v>
      </c>
      <c r="D9" s="65">
        <v>1191648579.1154613</v>
      </c>
      <c r="E9" s="65">
        <v>424417470.77935946</v>
      </c>
      <c r="F9" s="65">
        <v>475227843.01606137</v>
      </c>
      <c r="G9" s="65">
        <v>142146289.71617243</v>
      </c>
      <c r="H9" s="65">
        <v>81821795.379998624</v>
      </c>
      <c r="I9" s="65">
        <v>93818614.927944705</v>
      </c>
      <c r="J9" s="66">
        <v>5381330116.5705957</v>
      </c>
    </row>
    <row r="10" spans="1:10" ht="15.75" x14ac:dyDescent="0.2">
      <c r="A10" s="89" t="s">
        <v>378</v>
      </c>
      <c r="B10" s="65">
        <v>2086270263.37849</v>
      </c>
      <c r="C10" s="65">
        <v>1545670372.0894156</v>
      </c>
      <c r="D10" s="65">
        <v>1444693952.0918703</v>
      </c>
      <c r="E10" s="65">
        <v>540063586.8359803</v>
      </c>
      <c r="F10" s="65">
        <v>582265957.17476964</v>
      </c>
      <c r="G10" s="65">
        <v>170116934.22579685</v>
      </c>
      <c r="H10" s="65">
        <v>98617245.229998529</v>
      </c>
      <c r="I10" s="65">
        <v>91131905.886986107</v>
      </c>
      <c r="J10" s="66">
        <v>6559493967.573308</v>
      </c>
    </row>
    <row r="11" spans="1:10" ht="16.5" thickBot="1" x14ac:dyDescent="0.25">
      <c r="A11" s="91" t="s">
        <v>379</v>
      </c>
      <c r="B11" s="65">
        <v>877338388.26979995</v>
      </c>
      <c r="C11" s="65">
        <v>534424992.44593841</v>
      </c>
      <c r="D11" s="65">
        <v>484584504.54681212</v>
      </c>
      <c r="E11" s="65">
        <v>181963988.25206712</v>
      </c>
      <c r="F11" s="65">
        <v>214941604.98026159</v>
      </c>
      <c r="G11" s="65">
        <v>57351111.960011847</v>
      </c>
      <c r="H11" s="65">
        <v>48411246.135382205</v>
      </c>
      <c r="I11" s="65">
        <v>32227603.750000142</v>
      </c>
      <c r="J11" s="102">
        <v>2431396042.1302724</v>
      </c>
    </row>
    <row r="12" spans="1:10" ht="15.75" x14ac:dyDescent="0.2">
      <c r="A12" s="77" t="s">
        <v>380</v>
      </c>
      <c r="B12" s="78">
        <v>10365446816.896553</v>
      </c>
      <c r="C12" s="78">
        <v>7995588758.3094301</v>
      </c>
      <c r="D12" s="78">
        <v>7034749744.1330242</v>
      </c>
      <c r="E12" s="78">
        <v>2736106060.2952085</v>
      </c>
      <c r="F12" s="78">
        <v>2792166195.7966032</v>
      </c>
      <c r="G12" s="78">
        <v>842471688.3075068</v>
      </c>
      <c r="H12" s="78">
        <v>512016378.87799311</v>
      </c>
      <c r="I12" s="78">
        <v>505425137.81306946</v>
      </c>
      <c r="J12" s="79">
        <v>32923162138.591972</v>
      </c>
    </row>
    <row r="13" spans="1:10" s="203" customFormat="1" x14ac:dyDescent="0.2">
      <c r="A13" s="203" t="s">
        <v>242</v>
      </c>
    </row>
  </sheetData>
  <mergeCells count="2">
    <mergeCell ref="A1:J1"/>
    <mergeCell ref="A13:XFD13"/>
  </mergeCells>
  <hyperlinks>
    <hyperlink ref="A13" location="TableOfContents!A1" display="Back to Table of Contents" xr:uid="{8B066A97-74BB-4BBE-AE2F-34397E50789D}"/>
  </hyperlinks>
  <pageMargins left="0.7" right="0.7" top="0.75" bottom="0.75" header="0.3" footer="0.3"/>
  <pageSetup paperSize="9"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x14ac:dyDescent="0.2">
      <c r="A1" s="201" t="str">
        <f>T_h062</f>
        <v>Table N.62 Average payments by age group for the year ending 31 March 2023 ($)</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81">
        <v>17600</v>
      </c>
      <c r="C3" s="81">
        <v>16400</v>
      </c>
      <c r="D3" s="81">
        <v>15300</v>
      </c>
      <c r="E3" s="81">
        <v>22800</v>
      </c>
      <c r="F3" s="81">
        <v>16000</v>
      </c>
      <c r="G3" s="81">
        <v>14600</v>
      </c>
      <c r="H3" s="81">
        <v>16700</v>
      </c>
      <c r="I3" s="81">
        <v>21500</v>
      </c>
      <c r="J3" s="82">
        <v>16900</v>
      </c>
    </row>
    <row r="4" spans="1:10" ht="15.75" x14ac:dyDescent="0.2">
      <c r="A4" s="89" t="s">
        <v>372</v>
      </c>
      <c r="B4" s="81">
        <v>22200</v>
      </c>
      <c r="C4" s="81">
        <v>21700</v>
      </c>
      <c r="D4" s="81">
        <v>18500</v>
      </c>
      <c r="E4" s="81">
        <v>20700</v>
      </c>
      <c r="F4" s="81">
        <v>17500</v>
      </c>
      <c r="G4" s="81">
        <v>23800</v>
      </c>
      <c r="H4" s="81">
        <v>19100</v>
      </c>
      <c r="I4" s="81">
        <v>36700</v>
      </c>
      <c r="J4" s="82">
        <v>20800</v>
      </c>
    </row>
    <row r="5" spans="1:10" ht="15.75" x14ac:dyDescent="0.2">
      <c r="A5" s="89" t="s">
        <v>373</v>
      </c>
      <c r="B5" s="81">
        <v>41200</v>
      </c>
      <c r="C5" s="81">
        <v>40800</v>
      </c>
      <c r="D5" s="81">
        <v>34300</v>
      </c>
      <c r="E5" s="81">
        <v>29600</v>
      </c>
      <c r="F5" s="81">
        <v>29300</v>
      </c>
      <c r="G5" s="81">
        <v>41900</v>
      </c>
      <c r="H5" s="81">
        <v>27300</v>
      </c>
      <c r="I5" s="81">
        <v>58800</v>
      </c>
      <c r="J5" s="82">
        <v>37100</v>
      </c>
    </row>
    <row r="6" spans="1:10" ht="15.75" x14ac:dyDescent="0.2">
      <c r="A6" s="89" t="s">
        <v>374</v>
      </c>
      <c r="B6" s="81">
        <v>71800</v>
      </c>
      <c r="C6" s="81">
        <v>73700</v>
      </c>
      <c r="D6" s="81">
        <v>77400</v>
      </c>
      <c r="E6" s="81">
        <v>60000</v>
      </c>
      <c r="F6" s="81">
        <v>71700</v>
      </c>
      <c r="G6" s="81">
        <v>72900</v>
      </c>
      <c r="H6" s="81">
        <v>50600</v>
      </c>
      <c r="I6" s="81">
        <v>143100</v>
      </c>
      <c r="J6" s="82">
        <v>72300</v>
      </c>
    </row>
    <row r="7" spans="1:10" ht="15.75" x14ac:dyDescent="0.2">
      <c r="A7" s="89" t="s">
        <v>375</v>
      </c>
      <c r="B7" s="81">
        <v>95100</v>
      </c>
      <c r="C7" s="81">
        <v>82900</v>
      </c>
      <c r="D7" s="81">
        <v>104400</v>
      </c>
      <c r="E7" s="81">
        <v>85800</v>
      </c>
      <c r="F7" s="81">
        <v>100400</v>
      </c>
      <c r="G7" s="81">
        <v>97000</v>
      </c>
      <c r="H7" s="81">
        <v>75900</v>
      </c>
      <c r="I7" s="81">
        <v>156900</v>
      </c>
      <c r="J7" s="82">
        <v>93500</v>
      </c>
    </row>
    <row r="8" spans="1:10" ht="15.75" x14ac:dyDescent="0.2">
      <c r="A8" s="89" t="s">
        <v>376</v>
      </c>
      <c r="B8" s="81">
        <v>101600</v>
      </c>
      <c r="C8" s="81">
        <v>85400</v>
      </c>
      <c r="D8" s="81">
        <v>108200</v>
      </c>
      <c r="E8" s="81">
        <v>92600</v>
      </c>
      <c r="F8" s="81">
        <v>104200</v>
      </c>
      <c r="G8" s="81">
        <v>107900</v>
      </c>
      <c r="H8" s="81">
        <v>99500</v>
      </c>
      <c r="I8" s="81">
        <v>152100</v>
      </c>
      <c r="J8" s="82">
        <v>98500</v>
      </c>
    </row>
    <row r="9" spans="1:10" ht="15.75" x14ac:dyDescent="0.2">
      <c r="A9" s="89" t="s">
        <v>377</v>
      </c>
      <c r="B9" s="81">
        <v>108900</v>
      </c>
      <c r="C9" s="81">
        <v>88700</v>
      </c>
      <c r="D9" s="81">
        <v>111100</v>
      </c>
      <c r="E9" s="81">
        <v>91900</v>
      </c>
      <c r="F9" s="81">
        <v>111800</v>
      </c>
      <c r="G9" s="81">
        <v>113400</v>
      </c>
      <c r="H9" s="81">
        <v>88500</v>
      </c>
      <c r="I9" s="81">
        <v>174500</v>
      </c>
      <c r="J9" s="82">
        <v>102900</v>
      </c>
    </row>
    <row r="10" spans="1:10" ht="15.75" x14ac:dyDescent="0.2">
      <c r="A10" s="89" t="s">
        <v>378</v>
      </c>
      <c r="B10" s="81">
        <v>110400</v>
      </c>
      <c r="C10" s="81">
        <v>94500</v>
      </c>
      <c r="D10" s="81">
        <v>112500</v>
      </c>
      <c r="E10" s="81">
        <v>97000</v>
      </c>
      <c r="F10" s="81">
        <v>110500</v>
      </c>
      <c r="G10" s="81">
        <v>115500</v>
      </c>
      <c r="H10" s="81">
        <v>100500</v>
      </c>
      <c r="I10" s="81">
        <v>175800</v>
      </c>
      <c r="J10" s="82">
        <v>105900</v>
      </c>
    </row>
    <row r="11" spans="1:10" ht="16.5" thickBot="1" x14ac:dyDescent="0.25">
      <c r="A11" s="91" t="s">
        <v>379</v>
      </c>
      <c r="B11" s="81">
        <v>111600</v>
      </c>
      <c r="C11" s="81">
        <v>90900</v>
      </c>
      <c r="D11" s="81">
        <v>107700</v>
      </c>
      <c r="E11" s="81">
        <v>93200</v>
      </c>
      <c r="F11" s="81">
        <v>106000</v>
      </c>
      <c r="G11" s="81">
        <v>121400</v>
      </c>
      <c r="H11" s="81">
        <v>85200</v>
      </c>
      <c r="I11" s="81">
        <v>211300</v>
      </c>
      <c r="J11" s="82">
        <v>103900</v>
      </c>
    </row>
    <row r="12" spans="1:10" ht="15.75" x14ac:dyDescent="0.2">
      <c r="A12" s="77" t="s">
        <v>380</v>
      </c>
      <c r="B12" s="86">
        <v>62000</v>
      </c>
      <c r="C12" s="86">
        <v>54000</v>
      </c>
      <c r="D12" s="86">
        <v>60300</v>
      </c>
      <c r="E12" s="86">
        <v>57000</v>
      </c>
      <c r="F12" s="86">
        <v>57900</v>
      </c>
      <c r="G12" s="86">
        <v>67700</v>
      </c>
      <c r="H12" s="86">
        <v>53300</v>
      </c>
      <c r="I12" s="86">
        <v>98300</v>
      </c>
      <c r="J12" s="87">
        <v>59300</v>
      </c>
    </row>
    <row r="13" spans="1:10" s="203" customFormat="1" x14ac:dyDescent="0.2">
      <c r="A13" s="203" t="s">
        <v>242</v>
      </c>
    </row>
  </sheetData>
  <mergeCells count="2">
    <mergeCell ref="A1:J1"/>
    <mergeCell ref="A13:XFD13"/>
  </mergeCells>
  <hyperlinks>
    <hyperlink ref="A13" location="TableOfContents!A1" display="Back to Table of Contents" xr:uid="{20D445CA-E2BE-4A56-A2F5-62FB7B907BDA}"/>
  </hyperlinks>
  <pageMargins left="0.7" right="0.7" top="0.75" bottom="0.75" header="0.3" footer="0.3"/>
  <pageSetup paperSize="9"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x14ac:dyDescent="0.2">
      <c r="A1" s="201" t="str">
        <f>T_h063</f>
        <v>Table N.63 Total payments by primary disability group for the year ending 31 March 2023 ($m)</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65">
        <v>635963407.58477414</v>
      </c>
      <c r="C3" s="65">
        <v>522321168.92448747</v>
      </c>
      <c r="D3" s="65">
        <v>536765386.82903367</v>
      </c>
      <c r="E3" s="65">
        <v>201324516.70379457</v>
      </c>
      <c r="F3" s="65">
        <v>219458224.53586751</v>
      </c>
      <c r="G3" s="65">
        <v>61936858.176558092</v>
      </c>
      <c r="H3" s="65">
        <v>29246641.776896391</v>
      </c>
      <c r="I3" s="65">
        <v>68776738.795753255</v>
      </c>
      <c r="J3" s="66">
        <v>2275835403.8071651</v>
      </c>
    </row>
    <row r="4" spans="1:10" ht="15.75" x14ac:dyDescent="0.2">
      <c r="A4" s="89" t="s">
        <v>386</v>
      </c>
      <c r="B4" s="65">
        <v>1983840412.8727167</v>
      </c>
      <c r="C4" s="65">
        <v>1598835729.0760081</v>
      </c>
      <c r="D4" s="65">
        <v>1301999237.9596283</v>
      </c>
      <c r="E4" s="65">
        <v>533658475.67980129</v>
      </c>
      <c r="F4" s="65">
        <v>574637675.53273547</v>
      </c>
      <c r="G4" s="65">
        <v>172907280.28572312</v>
      </c>
      <c r="H4" s="65">
        <v>100647311.02935076</v>
      </c>
      <c r="I4" s="65">
        <v>61967881.202664696</v>
      </c>
      <c r="J4" s="66">
        <v>6329175956.5479336</v>
      </c>
    </row>
    <row r="5" spans="1:10" ht="15.75" x14ac:dyDescent="0.2">
      <c r="A5" s="89" t="s">
        <v>393</v>
      </c>
      <c r="B5" s="65">
        <v>742431677.41807437</v>
      </c>
      <c r="C5" s="65">
        <v>587600004.07782292</v>
      </c>
      <c r="D5" s="65">
        <v>520325713.64541185</v>
      </c>
      <c r="E5" s="65">
        <v>215946677.75215289</v>
      </c>
      <c r="F5" s="65">
        <v>172555655.62815082</v>
      </c>
      <c r="G5" s="65">
        <v>66816177.561893091</v>
      </c>
      <c r="H5" s="65">
        <v>33633357.231017858</v>
      </c>
      <c r="I5" s="65">
        <v>45408304.126986459</v>
      </c>
      <c r="J5" s="66">
        <v>2384721966.2215104</v>
      </c>
    </row>
    <row r="6" spans="1:10" ht="15.75" x14ac:dyDescent="0.2">
      <c r="A6" s="89" t="s">
        <v>389</v>
      </c>
      <c r="B6" s="65">
        <v>172573544.50369516</v>
      </c>
      <c r="C6" s="65">
        <v>208791442.95762116</v>
      </c>
      <c r="D6" s="65">
        <v>122741578.88611753</v>
      </c>
      <c r="E6" s="65">
        <v>35313088.053468652</v>
      </c>
      <c r="F6" s="65">
        <v>43356470.800343648</v>
      </c>
      <c r="G6" s="65">
        <v>9441057.1522475909</v>
      </c>
      <c r="H6" s="65">
        <v>8965933.4794637654</v>
      </c>
      <c r="I6" s="65">
        <v>11792413.446438754</v>
      </c>
      <c r="J6" s="66">
        <v>613006027.12939632</v>
      </c>
    </row>
    <row r="7" spans="1:10" ht="15.75" x14ac:dyDescent="0.2">
      <c r="A7" s="90" t="s">
        <v>395</v>
      </c>
      <c r="B7" s="65">
        <v>71933742.918801099</v>
      </c>
      <c r="C7" s="65">
        <v>38855777.098763667</v>
      </c>
      <c r="D7" s="65">
        <v>38476423.025488272</v>
      </c>
      <c r="E7" s="65">
        <v>22483352.563352484</v>
      </c>
      <c r="F7" s="65">
        <v>23520086.331864677</v>
      </c>
      <c r="G7" s="65">
        <v>3790008.6495084958</v>
      </c>
      <c r="H7" s="65">
        <v>2333526.034874917</v>
      </c>
      <c r="I7" s="65">
        <v>3365327.8197260168</v>
      </c>
      <c r="J7" s="66">
        <v>204771558.07237959</v>
      </c>
    </row>
    <row r="8" spans="1:10" ht="15.75" x14ac:dyDescent="0.2">
      <c r="A8" s="89" t="s">
        <v>390</v>
      </c>
      <c r="B8" s="65">
        <v>70269525.216958374</v>
      </c>
      <c r="C8" s="65">
        <v>55059081.381634414</v>
      </c>
      <c r="D8" s="65">
        <v>52066528.254753321</v>
      </c>
      <c r="E8" s="65">
        <v>17970295.123230729</v>
      </c>
      <c r="F8" s="65">
        <v>15561347.048984028</v>
      </c>
      <c r="G8" s="65">
        <v>5961927.051592269</v>
      </c>
      <c r="H8" s="65">
        <v>2453348.7098630005</v>
      </c>
      <c r="I8" s="65">
        <v>3844147.2252054494</v>
      </c>
      <c r="J8" s="66">
        <v>223186200.0122216</v>
      </c>
    </row>
    <row r="9" spans="1:10" ht="15.75" x14ac:dyDescent="0.2">
      <c r="A9" s="89" t="s">
        <v>387</v>
      </c>
      <c r="B9" s="65">
        <v>3026436984.0079503</v>
      </c>
      <c r="C9" s="65">
        <v>2386366738.1525393</v>
      </c>
      <c r="D9" s="65">
        <v>1843311793.9084911</v>
      </c>
      <c r="E9" s="65">
        <v>791458119.32326162</v>
      </c>
      <c r="F9" s="65">
        <v>875884018.0731107</v>
      </c>
      <c r="G9" s="65">
        <v>267564439.85139394</v>
      </c>
      <c r="H9" s="65">
        <v>135654363.00345469</v>
      </c>
      <c r="I9" s="65">
        <v>117184972.8347936</v>
      </c>
      <c r="J9" s="66">
        <v>9444774903.138279</v>
      </c>
    </row>
    <row r="10" spans="1:10" ht="15.75" x14ac:dyDescent="0.2">
      <c r="A10" s="89" t="s">
        <v>397</v>
      </c>
      <c r="B10" s="65">
        <v>253547222.17999816</v>
      </c>
      <c r="C10" s="65">
        <v>264104422.18998402</v>
      </c>
      <c r="D10" s="65">
        <v>164508483.1700128</v>
      </c>
      <c r="E10" s="65">
        <v>61617171.54205633</v>
      </c>
      <c r="F10" s="65">
        <v>87448893.074083671</v>
      </c>
      <c r="G10" s="65">
        <v>26312987.232328389</v>
      </c>
      <c r="H10" s="65">
        <v>17242443.459999934</v>
      </c>
      <c r="I10" s="65">
        <v>3435614.2800000156</v>
      </c>
      <c r="J10" s="66">
        <v>878217237.12846303</v>
      </c>
    </row>
    <row r="11" spans="1:10" ht="15.75" x14ac:dyDescent="0.2">
      <c r="A11" s="90" t="s">
        <v>388</v>
      </c>
      <c r="B11" s="65">
        <v>1354474833.4372923</v>
      </c>
      <c r="C11" s="65">
        <v>986449913.62331915</v>
      </c>
      <c r="D11" s="65">
        <v>845427897.12279367</v>
      </c>
      <c r="E11" s="65">
        <v>269631370.42129076</v>
      </c>
      <c r="F11" s="65">
        <v>270507953.086604</v>
      </c>
      <c r="G11" s="65">
        <v>88362771.645620599</v>
      </c>
      <c r="H11" s="65">
        <v>74892441.466025144</v>
      </c>
      <c r="I11" s="65">
        <v>57490566.052050412</v>
      </c>
      <c r="J11" s="66">
        <v>3947540227.4749966</v>
      </c>
    </row>
    <row r="12" spans="1:10" ht="15.75" x14ac:dyDescent="0.2">
      <c r="A12" s="89" t="s">
        <v>399</v>
      </c>
      <c r="B12" s="65">
        <v>258505315.06583011</v>
      </c>
      <c r="C12" s="65">
        <v>133319515.5582235</v>
      </c>
      <c r="D12" s="65">
        <v>219065596.49808627</v>
      </c>
      <c r="E12" s="65">
        <v>104248349.24665825</v>
      </c>
      <c r="F12" s="65">
        <v>54113831.998602062</v>
      </c>
      <c r="G12" s="65">
        <v>15146462.634246619</v>
      </c>
      <c r="H12" s="65">
        <v>12379345.060000028</v>
      </c>
      <c r="I12" s="65">
        <v>19716405.992191829</v>
      </c>
      <c r="J12" s="66">
        <v>816713973.98383868</v>
      </c>
    </row>
    <row r="13" spans="1:10" ht="15.75" x14ac:dyDescent="0.2">
      <c r="A13" s="89" t="s">
        <v>398</v>
      </c>
      <c r="B13" s="65">
        <v>345378492.96094453</v>
      </c>
      <c r="C13" s="65">
        <v>201783947.05495086</v>
      </c>
      <c r="D13" s="65">
        <v>241848564.22684753</v>
      </c>
      <c r="E13" s="65">
        <v>70106497.715341747</v>
      </c>
      <c r="F13" s="65">
        <v>74768186.07739988</v>
      </c>
      <c r="G13" s="65">
        <v>17758800.447953694</v>
      </c>
      <c r="H13" s="65">
        <v>17110563.57000009</v>
      </c>
      <c r="I13" s="65">
        <v>35691377.580821991</v>
      </c>
      <c r="J13" s="66">
        <v>1004538978.7542603</v>
      </c>
    </row>
    <row r="14" spans="1:10" ht="15.75" x14ac:dyDescent="0.2">
      <c r="A14" s="89" t="s">
        <v>396</v>
      </c>
      <c r="B14" s="65">
        <v>111342241.12235367</v>
      </c>
      <c r="C14" s="65">
        <v>97514239.523029298</v>
      </c>
      <c r="D14" s="65">
        <v>71933510.773928449</v>
      </c>
      <c r="E14" s="65">
        <v>29821497.516720042</v>
      </c>
      <c r="F14" s="65">
        <v>31115420.089599457</v>
      </c>
      <c r="G14" s="65">
        <v>8941318.5513699222</v>
      </c>
      <c r="H14" s="65">
        <v>4307314.654179561</v>
      </c>
      <c r="I14" s="65">
        <v>4935862.8175342465</v>
      </c>
      <c r="J14" s="66">
        <v>359911405.0487147</v>
      </c>
    </row>
    <row r="15" spans="1:10" ht="15.75" x14ac:dyDescent="0.2">
      <c r="A15" s="89" t="s">
        <v>391</v>
      </c>
      <c r="B15" s="65">
        <v>810892458.20934522</v>
      </c>
      <c r="C15" s="65">
        <v>554752021.1975528</v>
      </c>
      <c r="D15" s="65">
        <v>626202957.3549912</v>
      </c>
      <c r="E15" s="65">
        <v>234007891.54003313</v>
      </c>
      <c r="F15" s="65">
        <v>208393859.77795011</v>
      </c>
      <c r="G15" s="65">
        <v>62664765.32026463</v>
      </c>
      <c r="H15" s="65">
        <v>39797563.951897688</v>
      </c>
      <c r="I15" s="65">
        <v>38280584.343424663</v>
      </c>
      <c r="J15" s="66">
        <v>2575118633.8854589</v>
      </c>
    </row>
    <row r="16" spans="1:10" ht="15.75" x14ac:dyDescent="0.2">
      <c r="A16" s="89" t="s">
        <v>392</v>
      </c>
      <c r="B16" s="65">
        <v>356204252.61269259</v>
      </c>
      <c r="C16" s="65">
        <v>250482732.15384933</v>
      </c>
      <c r="D16" s="65">
        <v>312733187.99750495</v>
      </c>
      <c r="E16" s="65">
        <v>97349926.610000372</v>
      </c>
      <c r="F16" s="65">
        <v>96116326.841864511</v>
      </c>
      <c r="G16" s="65">
        <v>22363887.246566325</v>
      </c>
      <c r="H16" s="65">
        <v>24236512.293371584</v>
      </c>
      <c r="I16" s="65">
        <v>17758559.720000133</v>
      </c>
      <c r="J16" s="66">
        <v>1177304048.9458499</v>
      </c>
    </row>
    <row r="17" spans="1:10" ht="15.75" x14ac:dyDescent="0.2">
      <c r="A17" s="89" t="s">
        <v>400</v>
      </c>
      <c r="B17" s="65">
        <v>7949493.9270726908</v>
      </c>
      <c r="C17" s="65">
        <v>5100880.9091781629</v>
      </c>
      <c r="D17" s="65">
        <v>3957576.8316646316</v>
      </c>
      <c r="E17" s="65">
        <v>1476024.3765692497</v>
      </c>
      <c r="F17" s="65">
        <v>2378087.9430070901</v>
      </c>
      <c r="G17" s="65">
        <v>647788.79985465831</v>
      </c>
      <c r="H17" s="70">
        <v>475477.14611958998</v>
      </c>
      <c r="I17" s="65">
        <v>744760.49287671316</v>
      </c>
      <c r="J17" s="66">
        <v>22730090.426342785</v>
      </c>
    </row>
    <row r="18" spans="1:10" ht="16.5" thickBot="1" x14ac:dyDescent="0.25">
      <c r="A18" s="91" t="s">
        <v>383</v>
      </c>
      <c r="B18" s="65">
        <v>163703212.86446002</v>
      </c>
      <c r="C18" s="65">
        <v>104251144.4357575</v>
      </c>
      <c r="D18" s="65">
        <v>133385307.65164687</v>
      </c>
      <c r="E18" s="65">
        <v>49692806.127232835</v>
      </c>
      <c r="F18" s="65">
        <v>42350158.955922022</v>
      </c>
      <c r="G18" s="65">
        <v>11762558.18630985</v>
      </c>
      <c r="H18" s="65">
        <v>8640236.01148686</v>
      </c>
      <c r="I18" s="65">
        <v>15031621.082602762</v>
      </c>
      <c r="J18" s="66">
        <v>528819616.60541868</v>
      </c>
    </row>
    <row r="19" spans="1:10" ht="15.75" x14ac:dyDescent="0.2">
      <c r="A19" s="77" t="s">
        <v>380</v>
      </c>
      <c r="B19" s="78">
        <v>10365446816.90296</v>
      </c>
      <c r="C19" s="78">
        <v>7995588758.3147211</v>
      </c>
      <c r="D19" s="78">
        <v>7034749744.1364012</v>
      </c>
      <c r="E19" s="78">
        <v>2736106060.2949648</v>
      </c>
      <c r="F19" s="78">
        <v>2792166195.7960896</v>
      </c>
      <c r="G19" s="78">
        <v>842471688.30754077</v>
      </c>
      <c r="H19" s="78">
        <v>512016378.87800187</v>
      </c>
      <c r="I19" s="78">
        <v>505425137.81307107</v>
      </c>
      <c r="J19" s="79">
        <v>32923162138.606342</v>
      </c>
    </row>
    <row r="20" spans="1:10" s="203" customFormat="1" x14ac:dyDescent="0.2">
      <c r="A20" s="203" t="s">
        <v>242</v>
      </c>
    </row>
  </sheetData>
  <mergeCells count="2">
    <mergeCell ref="A1:J1"/>
    <mergeCell ref="A20:XFD20"/>
  </mergeCells>
  <hyperlinks>
    <hyperlink ref="A20" location="TableOfContents!A1" display="Back to Table of Contents" xr:uid="{9D6D90C1-CD0F-404D-8991-34EF1DA8F2B1}"/>
  </hyperlinks>
  <pageMargins left="0.7" right="0.7" top="0.75" bottom="0.75" header="0.3" footer="0.3"/>
  <pageSetup paperSize="9"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28515625" style="7" bestFit="1" customWidth="1"/>
    <col min="11" max="16384" width="9.140625" style="7" hidden="1"/>
  </cols>
  <sheetData>
    <row r="1" spans="1:10" x14ac:dyDescent="0.2">
      <c r="A1" s="201" t="str">
        <f>T_h064</f>
        <v>Table N.64 Average payments by primary disability group for the year ending 31 March 2023 ($)</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81">
        <v>134700</v>
      </c>
      <c r="C3" s="81">
        <v>120000</v>
      </c>
      <c r="D3" s="81">
        <v>141100</v>
      </c>
      <c r="E3" s="81">
        <v>136300</v>
      </c>
      <c r="F3" s="81">
        <v>128800</v>
      </c>
      <c r="G3" s="81">
        <v>136400</v>
      </c>
      <c r="H3" s="81">
        <v>130900</v>
      </c>
      <c r="I3" s="81">
        <v>233900</v>
      </c>
      <c r="J3" s="82">
        <v>133600</v>
      </c>
    </row>
    <row r="4" spans="1:10" ht="15.75" x14ac:dyDescent="0.2">
      <c r="A4" s="89" t="s">
        <v>386</v>
      </c>
      <c r="B4" s="81">
        <v>35200</v>
      </c>
      <c r="C4" s="81">
        <v>33700</v>
      </c>
      <c r="D4" s="81">
        <v>30900</v>
      </c>
      <c r="E4" s="81">
        <v>30600</v>
      </c>
      <c r="F4" s="81">
        <v>30000</v>
      </c>
      <c r="G4" s="81">
        <v>42800</v>
      </c>
      <c r="H4" s="81">
        <v>30900</v>
      </c>
      <c r="I4" s="81">
        <v>53100</v>
      </c>
      <c r="J4" s="82">
        <v>33100</v>
      </c>
    </row>
    <row r="5" spans="1:10" ht="15.75" x14ac:dyDescent="0.2">
      <c r="A5" s="89" t="s">
        <v>393</v>
      </c>
      <c r="B5" s="81">
        <v>133600</v>
      </c>
      <c r="C5" s="81">
        <v>142700</v>
      </c>
      <c r="D5" s="81">
        <v>140600</v>
      </c>
      <c r="E5" s="81">
        <v>122300</v>
      </c>
      <c r="F5" s="81">
        <v>137300</v>
      </c>
      <c r="G5" s="81">
        <v>156300</v>
      </c>
      <c r="H5" s="81">
        <v>113200</v>
      </c>
      <c r="I5" s="81">
        <v>235900</v>
      </c>
      <c r="J5" s="82">
        <v>137700</v>
      </c>
    </row>
    <row r="6" spans="1:10" ht="15.75" x14ac:dyDescent="0.2">
      <c r="A6" s="89" t="s">
        <v>389</v>
      </c>
      <c r="B6" s="81">
        <v>12100</v>
      </c>
      <c r="C6" s="81">
        <v>11300</v>
      </c>
      <c r="D6" s="81">
        <v>10200</v>
      </c>
      <c r="E6" s="81">
        <v>14400</v>
      </c>
      <c r="F6" s="81">
        <v>11700</v>
      </c>
      <c r="G6" s="81">
        <v>10000</v>
      </c>
      <c r="H6" s="81">
        <v>10200</v>
      </c>
      <c r="I6" s="81">
        <v>17100</v>
      </c>
      <c r="J6" s="82">
        <v>11500</v>
      </c>
    </row>
    <row r="7" spans="1:10" ht="15.75" x14ac:dyDescent="0.2">
      <c r="A7" s="90" t="s">
        <v>395</v>
      </c>
      <c r="B7" s="81">
        <v>16100</v>
      </c>
      <c r="C7" s="81">
        <v>16100</v>
      </c>
      <c r="D7" s="81">
        <v>16400</v>
      </c>
      <c r="E7" s="81">
        <v>18100</v>
      </c>
      <c r="F7" s="81">
        <v>14200</v>
      </c>
      <c r="G7" s="81">
        <v>16700</v>
      </c>
      <c r="H7" s="81">
        <v>14500</v>
      </c>
      <c r="I7" s="81">
        <v>24300</v>
      </c>
      <c r="J7" s="82">
        <v>16200</v>
      </c>
    </row>
    <row r="8" spans="1:10" ht="15.75" x14ac:dyDescent="0.2">
      <c r="A8" s="89" t="s">
        <v>390</v>
      </c>
      <c r="B8" s="81">
        <v>8900</v>
      </c>
      <c r="C8" s="81">
        <v>8700</v>
      </c>
      <c r="D8" s="81">
        <v>8900</v>
      </c>
      <c r="E8" s="81">
        <v>8700</v>
      </c>
      <c r="F8" s="81">
        <v>8400</v>
      </c>
      <c r="G8" s="81">
        <v>12900</v>
      </c>
      <c r="H8" s="81">
        <v>5500</v>
      </c>
      <c r="I8" s="81">
        <v>18400</v>
      </c>
      <c r="J8" s="82">
        <v>8900</v>
      </c>
    </row>
    <row r="9" spans="1:10" ht="15.75" x14ac:dyDescent="0.2">
      <c r="A9" s="89" t="s">
        <v>387</v>
      </c>
      <c r="B9" s="81">
        <v>98100</v>
      </c>
      <c r="C9" s="81">
        <v>91100</v>
      </c>
      <c r="D9" s="81">
        <v>102500</v>
      </c>
      <c r="E9" s="81">
        <v>90300</v>
      </c>
      <c r="F9" s="81">
        <v>105000</v>
      </c>
      <c r="G9" s="81">
        <v>92400</v>
      </c>
      <c r="H9" s="81">
        <v>91500</v>
      </c>
      <c r="I9" s="81">
        <v>117500</v>
      </c>
      <c r="J9" s="82">
        <v>96800</v>
      </c>
    </row>
    <row r="10" spans="1:10" ht="15.75" x14ac:dyDescent="0.2">
      <c r="A10" s="89" t="s">
        <v>397</v>
      </c>
      <c r="B10" s="81">
        <v>94700</v>
      </c>
      <c r="C10" s="81">
        <v>88000</v>
      </c>
      <c r="D10" s="81">
        <v>100700</v>
      </c>
      <c r="E10" s="81">
        <v>66500</v>
      </c>
      <c r="F10" s="81">
        <v>97500</v>
      </c>
      <c r="G10" s="81">
        <v>75800</v>
      </c>
      <c r="H10" s="81">
        <v>80400</v>
      </c>
      <c r="I10" s="81">
        <v>149400</v>
      </c>
      <c r="J10" s="82">
        <v>90300</v>
      </c>
    </row>
    <row r="11" spans="1:10" ht="15.75" x14ac:dyDescent="0.2">
      <c r="A11" s="90" t="s">
        <v>388</v>
      </c>
      <c r="B11" s="81">
        <v>79300</v>
      </c>
      <c r="C11" s="81">
        <v>52700</v>
      </c>
      <c r="D11" s="81">
        <v>77000</v>
      </c>
      <c r="E11" s="81">
        <v>54500</v>
      </c>
      <c r="F11" s="81">
        <v>78800</v>
      </c>
      <c r="G11" s="81">
        <v>83200</v>
      </c>
      <c r="H11" s="81">
        <v>66000</v>
      </c>
      <c r="I11" s="81">
        <v>110900</v>
      </c>
      <c r="J11" s="82">
        <v>68200</v>
      </c>
    </row>
    <row r="12" spans="1:10" ht="15.75" x14ac:dyDescent="0.2">
      <c r="A12" s="89" t="s">
        <v>399</v>
      </c>
      <c r="B12" s="81">
        <v>143300</v>
      </c>
      <c r="C12" s="81">
        <v>139500</v>
      </c>
      <c r="D12" s="81">
        <v>146200</v>
      </c>
      <c r="E12" s="81">
        <v>162300</v>
      </c>
      <c r="F12" s="81">
        <v>120300</v>
      </c>
      <c r="G12" s="81">
        <v>125200</v>
      </c>
      <c r="H12" s="81">
        <v>156700</v>
      </c>
      <c r="I12" s="81">
        <v>240400</v>
      </c>
      <c r="J12" s="82">
        <v>145000</v>
      </c>
    </row>
    <row r="13" spans="1:10" ht="15.75" x14ac:dyDescent="0.2">
      <c r="A13" s="89" t="s">
        <v>398</v>
      </c>
      <c r="B13" s="81">
        <v>119000</v>
      </c>
      <c r="C13" s="81">
        <v>109300</v>
      </c>
      <c r="D13" s="81">
        <v>131600</v>
      </c>
      <c r="E13" s="81">
        <v>107100</v>
      </c>
      <c r="F13" s="81">
        <v>121900</v>
      </c>
      <c r="G13" s="81">
        <v>110300</v>
      </c>
      <c r="H13" s="81">
        <v>122200</v>
      </c>
      <c r="I13" s="81">
        <v>206300</v>
      </c>
      <c r="J13" s="82">
        <v>120600</v>
      </c>
    </row>
    <row r="14" spans="1:10" ht="15.75" x14ac:dyDescent="0.2">
      <c r="A14" s="89" t="s">
        <v>396</v>
      </c>
      <c r="B14" s="81">
        <v>35800</v>
      </c>
      <c r="C14" s="81">
        <v>34500</v>
      </c>
      <c r="D14" s="81">
        <v>41300</v>
      </c>
      <c r="E14" s="81">
        <v>35900</v>
      </c>
      <c r="F14" s="81">
        <v>39300</v>
      </c>
      <c r="G14" s="81">
        <v>44000</v>
      </c>
      <c r="H14" s="81">
        <v>23800</v>
      </c>
      <c r="I14" s="81">
        <v>74200</v>
      </c>
      <c r="J14" s="82">
        <v>36900</v>
      </c>
    </row>
    <row r="15" spans="1:10" ht="15.75" x14ac:dyDescent="0.2">
      <c r="A15" s="89" t="s">
        <v>391</v>
      </c>
      <c r="B15" s="81">
        <v>119800</v>
      </c>
      <c r="C15" s="81">
        <v>106800</v>
      </c>
      <c r="D15" s="81">
        <v>137800</v>
      </c>
      <c r="E15" s="81">
        <v>108600</v>
      </c>
      <c r="F15" s="81">
        <v>124700</v>
      </c>
      <c r="G15" s="81">
        <v>130400</v>
      </c>
      <c r="H15" s="81">
        <v>100500</v>
      </c>
      <c r="I15" s="81">
        <v>175600</v>
      </c>
      <c r="J15" s="82">
        <v>120200</v>
      </c>
    </row>
    <row r="16" spans="1:10" ht="15.75" x14ac:dyDescent="0.2">
      <c r="A16" s="89" t="s">
        <v>392</v>
      </c>
      <c r="B16" s="81">
        <v>62100</v>
      </c>
      <c r="C16" s="81">
        <v>57300</v>
      </c>
      <c r="D16" s="81">
        <v>66400</v>
      </c>
      <c r="E16" s="81">
        <v>53900</v>
      </c>
      <c r="F16" s="81">
        <v>54200</v>
      </c>
      <c r="G16" s="81">
        <v>58600</v>
      </c>
      <c r="H16" s="81">
        <v>45300</v>
      </c>
      <c r="I16" s="81">
        <v>83800</v>
      </c>
      <c r="J16" s="82">
        <v>60300</v>
      </c>
    </row>
    <row r="17" spans="1:10" ht="15.75" x14ac:dyDescent="0.2">
      <c r="A17" s="89" t="s">
        <v>400</v>
      </c>
      <c r="B17" s="81">
        <v>9400</v>
      </c>
      <c r="C17" s="81">
        <v>10400</v>
      </c>
      <c r="D17" s="81">
        <v>16000</v>
      </c>
      <c r="E17" s="81">
        <v>12900</v>
      </c>
      <c r="F17" s="81">
        <v>6100</v>
      </c>
      <c r="G17" s="81">
        <v>16200</v>
      </c>
      <c r="H17" s="81">
        <v>6600</v>
      </c>
      <c r="I17" s="81">
        <v>25700</v>
      </c>
      <c r="J17" s="82">
        <v>10200</v>
      </c>
    </row>
    <row r="18" spans="1:10" ht="16.5" thickBot="1" x14ac:dyDescent="0.25">
      <c r="A18" s="91" t="s">
        <v>383</v>
      </c>
      <c r="B18" s="81">
        <v>76600</v>
      </c>
      <c r="C18" s="81">
        <v>70500</v>
      </c>
      <c r="D18" s="81">
        <v>86100</v>
      </c>
      <c r="E18" s="81">
        <v>66800</v>
      </c>
      <c r="F18" s="81">
        <v>85000</v>
      </c>
      <c r="G18" s="81">
        <v>60900</v>
      </c>
      <c r="H18" s="81">
        <v>75100</v>
      </c>
      <c r="I18" s="81">
        <v>113900</v>
      </c>
      <c r="J18" s="82">
        <v>77200</v>
      </c>
    </row>
    <row r="19" spans="1:10" ht="15.75" x14ac:dyDescent="0.2">
      <c r="A19" s="77" t="s">
        <v>380</v>
      </c>
      <c r="B19" s="86">
        <v>62000</v>
      </c>
      <c r="C19" s="86">
        <v>54000</v>
      </c>
      <c r="D19" s="86">
        <v>60300</v>
      </c>
      <c r="E19" s="86">
        <v>57000</v>
      </c>
      <c r="F19" s="86">
        <v>57900</v>
      </c>
      <c r="G19" s="86">
        <v>67700</v>
      </c>
      <c r="H19" s="86">
        <v>53300</v>
      </c>
      <c r="I19" s="86">
        <v>98300</v>
      </c>
      <c r="J19" s="87">
        <v>59300</v>
      </c>
    </row>
    <row r="20" spans="1:10" s="203" customFormat="1" x14ac:dyDescent="0.2">
      <c r="A20" s="203" t="s">
        <v>242</v>
      </c>
    </row>
  </sheetData>
  <mergeCells count="2">
    <mergeCell ref="A1:J1"/>
    <mergeCell ref="A20:XFD20"/>
  </mergeCells>
  <hyperlinks>
    <hyperlink ref="A20" location="TableOfContents!A1" display="Back to Table of Contents" xr:uid="{62A099F3-5CEE-4E2F-8FE0-6E87A7A7E6EB}"/>
  </hyperlinks>
  <pageMargins left="0.7" right="0.7" top="0.75" bottom="0.75" header="0.3" footer="0.3"/>
  <pageSetup paperSize="9"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J19"/>
  <sheetViews>
    <sheetView zoomScaleNormal="100" workbookViewId="0">
      <selection sqref="A1:J1"/>
    </sheetView>
  </sheetViews>
  <sheetFormatPr defaultColWidth="0" defaultRowHeight="15" zeroHeight="1" x14ac:dyDescent="0.2"/>
  <cols>
    <col min="1" max="1" width="30" style="7" bestFit="1" customWidth="1"/>
    <col min="2" max="9" width="10" style="7" customWidth="1"/>
    <col min="10" max="10" width="10.28515625" style="7" bestFit="1" customWidth="1"/>
    <col min="11" max="16384" width="9.140625" style="7" hidden="1"/>
  </cols>
  <sheetData>
    <row r="1" spans="1:10" x14ac:dyDescent="0.2">
      <c r="A1" s="201" t="str">
        <f>T_h065</f>
        <v>Table N.65 Average payments by reported level of function for the year ending 31 March 2023 ($)</v>
      </c>
      <c r="B1" s="201"/>
      <c r="C1" s="201"/>
      <c r="D1" s="201"/>
      <c r="E1" s="201"/>
      <c r="F1" s="201"/>
      <c r="G1" s="201"/>
      <c r="H1" s="201"/>
      <c r="I1" s="201"/>
      <c r="J1" s="201"/>
    </row>
    <row r="2" spans="1:10" ht="16.5" thickBot="1" x14ac:dyDescent="0.25">
      <c r="A2" s="92" t="s">
        <v>49</v>
      </c>
      <c r="B2" s="24" t="s">
        <v>35</v>
      </c>
      <c r="C2" s="24" t="s">
        <v>36</v>
      </c>
      <c r="D2" s="24" t="s">
        <v>37</v>
      </c>
      <c r="E2" s="24" t="s">
        <v>38</v>
      </c>
      <c r="F2" s="24" t="s">
        <v>39</v>
      </c>
      <c r="G2" s="24" t="s">
        <v>40</v>
      </c>
      <c r="H2" s="24" t="s">
        <v>41</v>
      </c>
      <c r="I2" s="24" t="s">
        <v>42</v>
      </c>
      <c r="J2" s="63" t="s">
        <v>43</v>
      </c>
    </row>
    <row r="3" spans="1:10" ht="15.75" x14ac:dyDescent="0.2">
      <c r="A3" s="80">
        <v>1</v>
      </c>
      <c r="B3" s="81">
        <v>12000</v>
      </c>
      <c r="C3" s="81">
        <v>10300</v>
      </c>
      <c r="D3" s="81">
        <v>10400</v>
      </c>
      <c r="E3" s="81">
        <v>14300</v>
      </c>
      <c r="F3" s="81">
        <v>11000</v>
      </c>
      <c r="G3" s="81">
        <v>12000</v>
      </c>
      <c r="H3" s="81">
        <v>10200</v>
      </c>
      <c r="I3" s="81">
        <v>22700</v>
      </c>
      <c r="J3" s="82">
        <v>11400</v>
      </c>
    </row>
    <row r="4" spans="1:10" ht="15.75" x14ac:dyDescent="0.2">
      <c r="A4" s="83">
        <v>2</v>
      </c>
      <c r="B4" s="81">
        <v>15200</v>
      </c>
      <c r="C4" s="81">
        <v>16100</v>
      </c>
      <c r="D4" s="81">
        <v>18300</v>
      </c>
      <c r="E4" s="81">
        <v>14600</v>
      </c>
      <c r="F4" s="81">
        <v>18200</v>
      </c>
      <c r="G4" s="81">
        <v>18500</v>
      </c>
      <c r="H4" s="81">
        <v>16000</v>
      </c>
      <c r="I4" s="81" t="s">
        <v>266</v>
      </c>
      <c r="J4" s="82">
        <v>16100</v>
      </c>
    </row>
    <row r="5" spans="1:10" ht="15.75" x14ac:dyDescent="0.2">
      <c r="A5" s="83">
        <v>3</v>
      </c>
      <c r="B5" s="81">
        <v>19200</v>
      </c>
      <c r="C5" s="81">
        <v>17200</v>
      </c>
      <c r="D5" s="81">
        <v>18100</v>
      </c>
      <c r="E5" s="81">
        <v>20000</v>
      </c>
      <c r="F5" s="81">
        <v>19700</v>
      </c>
      <c r="G5" s="81">
        <v>20900</v>
      </c>
      <c r="H5" s="81">
        <v>12900</v>
      </c>
      <c r="I5" s="81">
        <v>35800</v>
      </c>
      <c r="J5" s="82">
        <v>18600</v>
      </c>
    </row>
    <row r="6" spans="1:10" ht="15.75" x14ac:dyDescent="0.2">
      <c r="A6" s="83">
        <v>4</v>
      </c>
      <c r="B6" s="81">
        <v>13500</v>
      </c>
      <c r="C6" s="81">
        <v>13200</v>
      </c>
      <c r="D6" s="81">
        <v>16200</v>
      </c>
      <c r="E6" s="81">
        <v>15700</v>
      </c>
      <c r="F6" s="81">
        <v>14200</v>
      </c>
      <c r="G6" s="81">
        <v>17200</v>
      </c>
      <c r="H6" s="81">
        <v>12300</v>
      </c>
      <c r="I6" s="81">
        <v>35600</v>
      </c>
      <c r="J6" s="82">
        <v>14400</v>
      </c>
    </row>
    <row r="7" spans="1:10" ht="15.75" x14ac:dyDescent="0.2">
      <c r="A7" s="83">
        <v>5</v>
      </c>
      <c r="B7" s="81">
        <v>26400</v>
      </c>
      <c r="C7" s="81">
        <v>24300</v>
      </c>
      <c r="D7" s="81">
        <v>29400</v>
      </c>
      <c r="E7" s="81">
        <v>24800</v>
      </c>
      <c r="F7" s="81">
        <v>24000</v>
      </c>
      <c r="G7" s="81">
        <v>31400</v>
      </c>
      <c r="H7" s="81">
        <v>16900</v>
      </c>
      <c r="I7" s="81">
        <v>43000</v>
      </c>
      <c r="J7" s="82">
        <v>26100</v>
      </c>
    </row>
    <row r="8" spans="1:10" ht="15.75" x14ac:dyDescent="0.2">
      <c r="A8" s="83">
        <v>6</v>
      </c>
      <c r="B8" s="81">
        <v>23200</v>
      </c>
      <c r="C8" s="81">
        <v>19600</v>
      </c>
      <c r="D8" s="81">
        <v>20900</v>
      </c>
      <c r="E8" s="81">
        <v>18500</v>
      </c>
      <c r="F8" s="81">
        <v>18700</v>
      </c>
      <c r="G8" s="81">
        <v>27000</v>
      </c>
      <c r="H8" s="81">
        <v>17400</v>
      </c>
      <c r="I8" s="81">
        <v>36400</v>
      </c>
      <c r="J8" s="82">
        <v>21000</v>
      </c>
    </row>
    <row r="9" spans="1:10" ht="15.75" x14ac:dyDescent="0.2">
      <c r="A9" s="83">
        <v>7</v>
      </c>
      <c r="B9" s="81">
        <v>52600</v>
      </c>
      <c r="C9" s="81">
        <v>37900</v>
      </c>
      <c r="D9" s="81">
        <v>42200</v>
      </c>
      <c r="E9" s="81">
        <v>23900</v>
      </c>
      <c r="F9" s="81">
        <v>33300</v>
      </c>
      <c r="G9" s="81">
        <v>63100</v>
      </c>
      <c r="H9" s="81">
        <v>46000</v>
      </c>
      <c r="I9" s="81">
        <v>66700</v>
      </c>
      <c r="J9" s="82">
        <v>43300</v>
      </c>
    </row>
    <row r="10" spans="1:10" ht="15.75" x14ac:dyDescent="0.2">
      <c r="A10" s="83">
        <v>8</v>
      </c>
      <c r="B10" s="81">
        <v>45600</v>
      </c>
      <c r="C10" s="81">
        <v>37400</v>
      </c>
      <c r="D10" s="81">
        <v>55000</v>
      </c>
      <c r="E10" s="81">
        <v>39500</v>
      </c>
      <c r="F10" s="81">
        <v>56000</v>
      </c>
      <c r="G10" s="81">
        <v>53800</v>
      </c>
      <c r="H10" s="81">
        <v>39900</v>
      </c>
      <c r="I10" s="81">
        <v>95000</v>
      </c>
      <c r="J10" s="82">
        <v>46700</v>
      </c>
    </row>
    <row r="11" spans="1:10" ht="15.75" x14ac:dyDescent="0.2">
      <c r="A11" s="83">
        <v>9</v>
      </c>
      <c r="B11" s="81">
        <v>63200</v>
      </c>
      <c r="C11" s="81">
        <v>55400</v>
      </c>
      <c r="D11" s="81">
        <v>76700</v>
      </c>
      <c r="E11" s="81">
        <v>57700</v>
      </c>
      <c r="F11" s="81">
        <v>46700</v>
      </c>
      <c r="G11" s="81">
        <v>50800</v>
      </c>
      <c r="H11" s="81">
        <v>58400</v>
      </c>
      <c r="I11" s="81">
        <v>198300</v>
      </c>
      <c r="J11" s="82">
        <v>63500</v>
      </c>
    </row>
    <row r="12" spans="1:10" ht="15.75" x14ac:dyDescent="0.2">
      <c r="A12" s="83">
        <v>10</v>
      </c>
      <c r="B12" s="81">
        <v>83100</v>
      </c>
      <c r="C12" s="81">
        <v>66300</v>
      </c>
      <c r="D12" s="81">
        <v>97800</v>
      </c>
      <c r="E12" s="81">
        <v>70000</v>
      </c>
      <c r="F12" s="81">
        <v>104300</v>
      </c>
      <c r="G12" s="81">
        <v>82100</v>
      </c>
      <c r="H12" s="81">
        <v>72600</v>
      </c>
      <c r="I12" s="81">
        <v>183500</v>
      </c>
      <c r="J12" s="82">
        <v>83100</v>
      </c>
    </row>
    <row r="13" spans="1:10" ht="15.75" x14ac:dyDescent="0.2">
      <c r="A13" s="83">
        <v>11</v>
      </c>
      <c r="B13" s="81">
        <v>115400</v>
      </c>
      <c r="C13" s="81">
        <v>71300</v>
      </c>
      <c r="D13" s="81">
        <v>75800</v>
      </c>
      <c r="E13" s="81">
        <v>47500</v>
      </c>
      <c r="F13" s="81">
        <v>60900</v>
      </c>
      <c r="G13" s="81">
        <v>134900</v>
      </c>
      <c r="H13" s="81">
        <v>122500</v>
      </c>
      <c r="I13" s="81">
        <v>129600</v>
      </c>
      <c r="J13" s="82">
        <v>85000</v>
      </c>
    </row>
    <row r="14" spans="1:10" ht="15.75" x14ac:dyDescent="0.2">
      <c r="A14" s="83">
        <v>12</v>
      </c>
      <c r="B14" s="81">
        <v>159500</v>
      </c>
      <c r="C14" s="81">
        <v>141200</v>
      </c>
      <c r="D14" s="81">
        <v>185800</v>
      </c>
      <c r="E14" s="81">
        <v>149000</v>
      </c>
      <c r="F14" s="81">
        <v>187300</v>
      </c>
      <c r="G14" s="81">
        <v>163500</v>
      </c>
      <c r="H14" s="81">
        <v>159500</v>
      </c>
      <c r="I14" s="81">
        <v>285100</v>
      </c>
      <c r="J14" s="82">
        <v>160300</v>
      </c>
    </row>
    <row r="15" spans="1:10" ht="15.75" x14ac:dyDescent="0.2">
      <c r="A15" s="83">
        <v>13</v>
      </c>
      <c r="B15" s="81">
        <v>101800</v>
      </c>
      <c r="C15" s="81">
        <v>96100</v>
      </c>
      <c r="D15" s="81">
        <v>95200</v>
      </c>
      <c r="E15" s="81">
        <v>62500</v>
      </c>
      <c r="F15" s="81">
        <v>66300</v>
      </c>
      <c r="G15" s="81">
        <v>119100</v>
      </c>
      <c r="H15" s="81">
        <v>115000</v>
      </c>
      <c r="I15" s="81">
        <v>124000</v>
      </c>
      <c r="J15" s="82">
        <v>91700</v>
      </c>
    </row>
    <row r="16" spans="1:10" ht="15.75" x14ac:dyDescent="0.2">
      <c r="A16" s="83">
        <v>14</v>
      </c>
      <c r="B16" s="81">
        <v>254900</v>
      </c>
      <c r="C16" s="81">
        <v>247600</v>
      </c>
      <c r="D16" s="81">
        <v>272600</v>
      </c>
      <c r="E16" s="81">
        <v>235000</v>
      </c>
      <c r="F16" s="81">
        <v>262300</v>
      </c>
      <c r="G16" s="81">
        <v>296300</v>
      </c>
      <c r="H16" s="81">
        <v>245000</v>
      </c>
      <c r="I16" s="81">
        <v>397800</v>
      </c>
      <c r="J16" s="82">
        <v>258500</v>
      </c>
    </row>
    <row r="17" spans="1:10" ht="16.5" thickBot="1" x14ac:dyDescent="0.25">
      <c r="A17" s="84">
        <v>15</v>
      </c>
      <c r="B17" s="81">
        <v>393000</v>
      </c>
      <c r="C17" s="81">
        <v>359800</v>
      </c>
      <c r="D17" s="81">
        <v>506400</v>
      </c>
      <c r="E17" s="81" t="s">
        <v>266</v>
      </c>
      <c r="F17" s="81" t="s">
        <v>266</v>
      </c>
      <c r="G17" s="81" t="s">
        <v>266</v>
      </c>
      <c r="H17" s="81" t="s">
        <v>266</v>
      </c>
      <c r="I17" s="81" t="s">
        <v>266</v>
      </c>
      <c r="J17" s="82">
        <v>435000</v>
      </c>
    </row>
    <row r="18" spans="1:10" ht="15.75" x14ac:dyDescent="0.2">
      <c r="A18" s="77" t="s">
        <v>380</v>
      </c>
      <c r="B18" s="86">
        <v>62000</v>
      </c>
      <c r="C18" s="86">
        <v>54000</v>
      </c>
      <c r="D18" s="86">
        <v>60300</v>
      </c>
      <c r="E18" s="86">
        <v>57000</v>
      </c>
      <c r="F18" s="86">
        <v>57900</v>
      </c>
      <c r="G18" s="86">
        <v>67700</v>
      </c>
      <c r="H18" s="86">
        <v>53300</v>
      </c>
      <c r="I18" s="86">
        <v>98300</v>
      </c>
      <c r="J18" s="87">
        <v>59300</v>
      </c>
    </row>
    <row r="19" spans="1:10" s="203" customFormat="1" x14ac:dyDescent="0.2">
      <c r="A19" s="203" t="s">
        <v>242</v>
      </c>
    </row>
  </sheetData>
  <mergeCells count="2">
    <mergeCell ref="A1:J1"/>
    <mergeCell ref="A19:XFD19"/>
  </mergeCells>
  <hyperlinks>
    <hyperlink ref="A19" location="TableOfContents!A1" display="Back to Table of Contents" xr:uid="{6687169E-F914-4B18-9B0B-17FCE1C67028}"/>
  </hyperlinks>
  <pageMargins left="0.7" right="0.7" top="0.75" bottom="0.75" header="0.3" footer="0.3"/>
  <pageSetup paperSize="9"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J19"/>
  <sheetViews>
    <sheetView zoomScaleNormal="100" workbookViewId="0">
      <selection sqref="A1:J1"/>
    </sheetView>
  </sheetViews>
  <sheetFormatPr defaultColWidth="0" defaultRowHeight="15" zeroHeight="1" x14ac:dyDescent="0.2"/>
  <cols>
    <col min="1" max="1" width="53.5703125" style="7" customWidth="1"/>
    <col min="2" max="10" width="10" style="7" customWidth="1"/>
    <col min="11" max="16384" width="9.140625" style="7" hidden="1"/>
  </cols>
  <sheetData>
    <row r="1" spans="1:10" x14ac:dyDescent="0.2">
      <c r="A1" s="201" t="str">
        <f>T_h066</f>
        <v>Table N.66 Total payments by support category for the year ending 31 March 2023 ($m)</v>
      </c>
      <c r="B1" s="201"/>
      <c r="C1" s="201"/>
      <c r="D1" s="201"/>
      <c r="E1" s="201"/>
      <c r="F1" s="201"/>
      <c r="G1" s="201"/>
      <c r="H1" s="201"/>
      <c r="I1" s="201"/>
      <c r="J1" s="201"/>
    </row>
    <row r="2" spans="1:10" ht="16.5" thickBot="1" x14ac:dyDescent="0.25">
      <c r="A2" s="12" t="s">
        <v>49</v>
      </c>
      <c r="B2" s="14" t="s">
        <v>35</v>
      </c>
      <c r="C2" s="14" t="s">
        <v>36</v>
      </c>
      <c r="D2" s="14" t="s">
        <v>37</v>
      </c>
      <c r="E2" s="14" t="s">
        <v>38</v>
      </c>
      <c r="F2" s="14" t="s">
        <v>39</v>
      </c>
      <c r="G2" s="14" t="s">
        <v>40</v>
      </c>
      <c r="H2" s="14" t="s">
        <v>41</v>
      </c>
      <c r="I2" s="14" t="s">
        <v>42</v>
      </c>
      <c r="J2" s="25" t="s">
        <v>43</v>
      </c>
    </row>
    <row r="3" spans="1:10" ht="15.75" x14ac:dyDescent="0.2">
      <c r="A3" s="64" t="s">
        <v>4</v>
      </c>
      <c r="B3" s="65">
        <v>5528260067.1957045</v>
      </c>
      <c r="C3" s="65">
        <v>3945265753.539794</v>
      </c>
      <c r="D3" s="65">
        <v>3703570965.0153923</v>
      </c>
      <c r="E3" s="65">
        <v>1423848616.6374159</v>
      </c>
      <c r="F3" s="65">
        <v>1671129715.0198824</v>
      </c>
      <c r="G3" s="65">
        <v>485973477.1064055</v>
      </c>
      <c r="H3" s="65">
        <v>294367002.26362151</v>
      </c>
      <c r="I3" s="65">
        <v>333995823.95834273</v>
      </c>
      <c r="J3" s="66">
        <v>17524594474.022297</v>
      </c>
    </row>
    <row r="4" spans="1:10" ht="15.75" x14ac:dyDescent="0.2">
      <c r="A4" s="67" t="s">
        <v>5</v>
      </c>
      <c r="B4" s="65">
        <v>167838866.73000368</v>
      </c>
      <c r="C4" s="65">
        <v>149121817.36000589</v>
      </c>
      <c r="D4" s="65">
        <v>143981357.93000382</v>
      </c>
      <c r="E4" s="65">
        <v>52253386.379999489</v>
      </c>
      <c r="F4" s="65">
        <v>46357431.529999457</v>
      </c>
      <c r="G4" s="65">
        <v>13279610.40000014</v>
      </c>
      <c r="H4" s="65">
        <v>7850907.0800000448</v>
      </c>
      <c r="I4" s="65">
        <v>5030180.6499999855</v>
      </c>
      <c r="J4" s="66">
        <v>585738167.01001239</v>
      </c>
    </row>
    <row r="5" spans="1:10" ht="15.75" x14ac:dyDescent="0.2">
      <c r="A5" s="67" t="s">
        <v>6</v>
      </c>
      <c r="B5" s="65">
        <v>2183506945.2699633</v>
      </c>
      <c r="C5" s="65">
        <v>1755965492.009176</v>
      </c>
      <c r="D5" s="65">
        <v>1562886538.7099771</v>
      </c>
      <c r="E5" s="65">
        <v>540665641.72000492</v>
      </c>
      <c r="F5" s="65">
        <v>426751385.02000397</v>
      </c>
      <c r="G5" s="65">
        <v>187827853.77999961</v>
      </c>
      <c r="H5" s="65">
        <v>86229478.319999859</v>
      </c>
      <c r="I5" s="65">
        <v>73628930.819999874</v>
      </c>
      <c r="J5" s="66">
        <v>6817811034.0291243</v>
      </c>
    </row>
    <row r="6" spans="1:10" ht="15.75" x14ac:dyDescent="0.2">
      <c r="A6" s="67" t="s">
        <v>7</v>
      </c>
      <c r="B6" s="65">
        <v>326572419.87591726</v>
      </c>
      <c r="C6" s="65">
        <v>210520602.8111403</v>
      </c>
      <c r="D6" s="65">
        <v>121972247.77371134</v>
      </c>
      <c r="E6" s="65">
        <v>46476100.721022256</v>
      </c>
      <c r="F6" s="65">
        <v>42878280.490557089</v>
      </c>
      <c r="G6" s="65">
        <v>13345357.363130463</v>
      </c>
      <c r="H6" s="65">
        <v>14357222.074378433</v>
      </c>
      <c r="I6" s="65">
        <v>7277169.4947230835</v>
      </c>
      <c r="J6" s="66">
        <v>783390941.11142981</v>
      </c>
    </row>
    <row r="7" spans="1:10" ht="15.75" x14ac:dyDescent="0.2">
      <c r="A7" s="64" t="s">
        <v>8</v>
      </c>
      <c r="B7" s="68">
        <v>126328415.52062589</v>
      </c>
      <c r="C7" s="68">
        <v>129551230.01074333</v>
      </c>
      <c r="D7" s="68">
        <v>104467367.29031828</v>
      </c>
      <c r="E7" s="68">
        <v>35953866.269948676</v>
      </c>
      <c r="F7" s="68">
        <v>47120092.949897461</v>
      </c>
      <c r="G7" s="68">
        <v>11334849.610006589</v>
      </c>
      <c r="H7" s="68">
        <v>6147903.1500005489</v>
      </c>
      <c r="I7" s="68">
        <v>6502157.5000003846</v>
      </c>
      <c r="J7" s="69">
        <v>467491047.98154122</v>
      </c>
    </row>
    <row r="8" spans="1:10" ht="15.75" x14ac:dyDescent="0.2">
      <c r="A8" s="67" t="s">
        <v>9</v>
      </c>
      <c r="B8" s="65">
        <v>1223134116.1417153</v>
      </c>
      <c r="C8" s="65">
        <v>1108018772.2814314</v>
      </c>
      <c r="D8" s="65">
        <v>882972388.79734528</v>
      </c>
      <c r="E8" s="65">
        <v>384340317.78681433</v>
      </c>
      <c r="F8" s="65">
        <v>356950570.83602703</v>
      </c>
      <c r="G8" s="65">
        <v>65938449.769998007</v>
      </c>
      <c r="H8" s="65">
        <v>63136782.729999185</v>
      </c>
      <c r="I8" s="65">
        <v>37630506.460000411</v>
      </c>
      <c r="J8" s="66">
        <v>4122411267.5733318</v>
      </c>
    </row>
    <row r="9" spans="1:10" ht="15.75" x14ac:dyDescent="0.2">
      <c r="A9" s="67" t="s">
        <v>10</v>
      </c>
      <c r="B9" s="65">
        <v>38602685.180000179</v>
      </c>
      <c r="C9" s="65">
        <v>25358699.270000432</v>
      </c>
      <c r="D9" s="65">
        <v>15508555.160000015</v>
      </c>
      <c r="E9" s="65">
        <v>8881670.1500000134</v>
      </c>
      <c r="F9" s="65">
        <v>8652824.9500000197</v>
      </c>
      <c r="G9" s="65">
        <v>2741750.3300000071</v>
      </c>
      <c r="H9" s="65">
        <v>2132802.9400000046</v>
      </c>
      <c r="I9" s="65">
        <v>936595.62999999977</v>
      </c>
      <c r="J9" s="66">
        <v>102815982.24000065</v>
      </c>
    </row>
    <row r="10" spans="1:10" ht="15.75" x14ac:dyDescent="0.2">
      <c r="A10" s="67" t="s">
        <v>11</v>
      </c>
      <c r="B10" s="65">
        <v>18032058.710000977</v>
      </c>
      <c r="C10" s="65">
        <v>7732652.3400002234</v>
      </c>
      <c r="D10" s="65">
        <v>6873599.1600001343</v>
      </c>
      <c r="E10" s="65">
        <v>2113100.4599999888</v>
      </c>
      <c r="F10" s="65">
        <v>1865013.5899999922</v>
      </c>
      <c r="G10" s="65">
        <v>1019788.3999999979</v>
      </c>
      <c r="H10" s="65">
        <v>1728530.8499999945</v>
      </c>
      <c r="I10" s="70">
        <v>82308.760000000038</v>
      </c>
      <c r="J10" s="66">
        <v>39455028.970001303</v>
      </c>
    </row>
    <row r="11" spans="1:10" ht="15.75" x14ac:dyDescent="0.2">
      <c r="A11" s="67" t="s">
        <v>12</v>
      </c>
      <c r="B11" s="70">
        <v>121967.32000000012</v>
      </c>
      <c r="C11" s="65">
        <v>613709.59999999951</v>
      </c>
      <c r="D11" s="70">
        <v>100593.54</v>
      </c>
      <c r="E11" s="71">
        <v>38127.639999999876</v>
      </c>
      <c r="F11" s="71">
        <v>33373.130000000005</v>
      </c>
      <c r="G11" s="71">
        <v>14329.239999999994</v>
      </c>
      <c r="H11" s="71">
        <v>7834.1099999999942</v>
      </c>
      <c r="I11" s="72">
        <v>2965.1399999999735</v>
      </c>
      <c r="J11" s="66">
        <v>932899.71999999951</v>
      </c>
    </row>
    <row r="12" spans="1:10" ht="15.75" x14ac:dyDescent="0.2">
      <c r="A12" s="67" t="s">
        <v>13</v>
      </c>
      <c r="B12" s="72">
        <v>2504.1599999999989</v>
      </c>
      <c r="C12" s="71">
        <v>26731.000000000015</v>
      </c>
      <c r="D12" s="71">
        <v>5554.0000000000109</v>
      </c>
      <c r="E12" s="72">
        <v>2653.8099999999722</v>
      </c>
      <c r="F12" s="70">
        <v>61363.490000000005</v>
      </c>
      <c r="G12" s="71">
        <v>10449.87999999999</v>
      </c>
      <c r="H12" s="65">
        <v>1.8189894035458565E-12</v>
      </c>
      <c r="I12" s="71" t="s">
        <v>266</v>
      </c>
      <c r="J12" s="187">
        <v>109256.34</v>
      </c>
    </row>
    <row r="13" spans="1:10" ht="15.75" x14ac:dyDescent="0.2">
      <c r="A13" s="67" t="s">
        <v>14</v>
      </c>
      <c r="B13" s="65">
        <v>151995384.18999732</v>
      </c>
      <c r="C13" s="65">
        <v>104900125.44999944</v>
      </c>
      <c r="D13" s="65">
        <v>62089114.84000095</v>
      </c>
      <c r="E13" s="65">
        <v>47737342.800000116</v>
      </c>
      <c r="F13" s="65">
        <v>38406116.86000067</v>
      </c>
      <c r="G13" s="65">
        <v>11798589.350000028</v>
      </c>
      <c r="H13" s="65">
        <v>5929347.8399999989</v>
      </c>
      <c r="I13" s="65">
        <v>7233914.9900000077</v>
      </c>
      <c r="J13" s="66">
        <v>430150004.34999847</v>
      </c>
    </row>
    <row r="14" spans="1:10" ht="15.75" x14ac:dyDescent="0.2">
      <c r="A14" s="67" t="s">
        <v>15</v>
      </c>
      <c r="B14" s="65">
        <v>45158119.9799999</v>
      </c>
      <c r="C14" s="65">
        <v>34877807.81000004</v>
      </c>
      <c r="D14" s="65">
        <v>21794456.860000182</v>
      </c>
      <c r="E14" s="65">
        <v>21993438.560000177</v>
      </c>
      <c r="F14" s="65">
        <v>4849212.7600000082</v>
      </c>
      <c r="G14" s="65">
        <v>5821032.5200000079</v>
      </c>
      <c r="H14" s="65">
        <v>4787657.1900000023</v>
      </c>
      <c r="I14" s="65">
        <v>4826374.6700000009</v>
      </c>
      <c r="J14" s="66">
        <v>144137905.50000033</v>
      </c>
    </row>
    <row r="15" spans="1:10" ht="15" customHeight="1" x14ac:dyDescent="0.2">
      <c r="A15" s="189" t="s">
        <v>16</v>
      </c>
      <c r="B15" s="74">
        <v>244930355.57003838</v>
      </c>
      <c r="C15" s="74">
        <v>278647399.8400417</v>
      </c>
      <c r="D15" s="74">
        <v>184547574.7900241</v>
      </c>
      <c r="E15" s="74">
        <v>75413504.710001186</v>
      </c>
      <c r="F15" s="74">
        <v>69194848.400000945</v>
      </c>
      <c r="G15" s="74">
        <v>21520055.099999774</v>
      </c>
      <c r="H15" s="74">
        <v>11259835.179999968</v>
      </c>
      <c r="I15" s="74">
        <v>19927647.37999982</v>
      </c>
      <c r="J15" s="75">
        <v>905580322.49010575</v>
      </c>
    </row>
    <row r="16" spans="1:10" ht="15.75" x14ac:dyDescent="0.2">
      <c r="A16" s="93" t="s">
        <v>17</v>
      </c>
      <c r="B16" s="65">
        <v>203147266.95000046</v>
      </c>
      <c r="C16" s="65">
        <v>149574637.17000026</v>
      </c>
      <c r="D16" s="65">
        <v>154611651.45000044</v>
      </c>
      <c r="E16" s="65">
        <v>74278814.509999886</v>
      </c>
      <c r="F16" s="65">
        <v>50285780.519999921</v>
      </c>
      <c r="G16" s="65">
        <v>14118632.870000007</v>
      </c>
      <c r="H16" s="65">
        <v>10342083.920000004</v>
      </c>
      <c r="I16" s="65">
        <v>6456787.4600000046</v>
      </c>
      <c r="J16" s="66">
        <v>662852833.91000092</v>
      </c>
    </row>
    <row r="17" spans="1:10" ht="16.5" thickBot="1" x14ac:dyDescent="0.25">
      <c r="A17" s="95" t="s">
        <v>18</v>
      </c>
      <c r="B17" s="65">
        <v>107815644.10999866</v>
      </c>
      <c r="C17" s="65">
        <v>95413327.823012948</v>
      </c>
      <c r="D17" s="65">
        <v>69367778.820000097</v>
      </c>
      <c r="E17" s="65">
        <v>15379182.030000003</v>
      </c>
      <c r="F17" s="65">
        <v>27630186.250000048</v>
      </c>
      <c r="G17" s="65">
        <v>7727462.5879983595</v>
      </c>
      <c r="H17" s="65">
        <v>3738991.23</v>
      </c>
      <c r="I17" s="65">
        <v>1893774.9000000001</v>
      </c>
      <c r="J17" s="66">
        <v>328960677.25101012</v>
      </c>
    </row>
    <row r="18" spans="1:10" ht="15.75" x14ac:dyDescent="0.2">
      <c r="A18" s="77" t="s">
        <v>380</v>
      </c>
      <c r="B18" s="78">
        <v>10365446816.903965</v>
      </c>
      <c r="C18" s="78">
        <v>7995588758.3153467</v>
      </c>
      <c r="D18" s="78">
        <v>7034749744.1367731</v>
      </c>
      <c r="E18" s="78">
        <v>2736106060.2952065</v>
      </c>
      <c r="F18" s="78">
        <v>2792166195.7963691</v>
      </c>
      <c r="G18" s="78">
        <v>842471688.30753851</v>
      </c>
      <c r="H18" s="78">
        <v>512016378.8779996</v>
      </c>
      <c r="I18" s="78">
        <v>505425137.81306618</v>
      </c>
      <c r="J18" s="79">
        <v>32923162138.608856</v>
      </c>
    </row>
    <row r="19" spans="1:10" s="203" customFormat="1" x14ac:dyDescent="0.2">
      <c r="A19" s="203" t="s">
        <v>242</v>
      </c>
    </row>
  </sheetData>
  <mergeCells count="2">
    <mergeCell ref="A1:J1"/>
    <mergeCell ref="A19:XFD19"/>
  </mergeCells>
  <hyperlinks>
    <hyperlink ref="A19" location="TableOfContents!A1" display="Back to Table of Contents" xr:uid="{0B07E970-41B6-4A37-9B65-DF08C1749F2A}"/>
  </hyperlinks>
  <pageMargins left="0.7" right="0.7" top="0.75" bottom="0.75" header="0.3" footer="0.3"/>
  <pageSetup paperSize="9"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0" style="7" hidden="1"/>
  </cols>
  <sheetData>
    <row r="1" spans="1:10" x14ac:dyDescent="0.2">
      <c r="A1" s="201" t="str">
        <f>T_h067</f>
        <v>Table N.67 Total payments (participants in SIL) by gender for the year ending 31 March 2023 ($m)</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65">
        <v>2158285987.076921</v>
      </c>
      <c r="C3" s="65">
        <v>1295369378.6125791</v>
      </c>
      <c r="D3" s="65">
        <v>1304648022.3213224</v>
      </c>
      <c r="E3" s="65">
        <v>511355836.47411925</v>
      </c>
      <c r="F3" s="65">
        <v>613678185.45155406</v>
      </c>
      <c r="G3" s="65">
        <v>218295648.52258357</v>
      </c>
      <c r="H3" s="65">
        <v>116782257.41040581</v>
      </c>
      <c r="I3" s="65">
        <v>160361998.20342451</v>
      </c>
      <c r="J3" s="66">
        <v>6378825123.5329065</v>
      </c>
    </row>
    <row r="4" spans="1:10" ht="15.75" x14ac:dyDescent="0.2">
      <c r="A4" s="89" t="s">
        <v>382</v>
      </c>
      <c r="B4" s="65">
        <v>1407391310.3159723</v>
      </c>
      <c r="C4" s="65">
        <v>852198973.31955743</v>
      </c>
      <c r="D4" s="65">
        <v>879373643.20252323</v>
      </c>
      <c r="E4" s="65">
        <v>325746489.36039007</v>
      </c>
      <c r="F4" s="65">
        <v>423251975.94513506</v>
      </c>
      <c r="G4" s="65">
        <v>151499239.37118721</v>
      </c>
      <c r="H4" s="65">
        <v>75522122.907827973</v>
      </c>
      <c r="I4" s="65">
        <v>104750659.02424651</v>
      </c>
      <c r="J4" s="66">
        <v>4219735027.4868402</v>
      </c>
    </row>
    <row r="5" spans="1:10" ht="16.5" thickBot="1" x14ac:dyDescent="0.25">
      <c r="A5" s="91" t="s">
        <v>383</v>
      </c>
      <c r="B5" s="65">
        <v>11879793.145890476</v>
      </c>
      <c r="C5" s="65">
        <v>7017336.7000000207</v>
      </c>
      <c r="D5" s="65">
        <v>3894238.2189041916</v>
      </c>
      <c r="E5" s="65">
        <v>2721098.3800000143</v>
      </c>
      <c r="F5" s="65">
        <v>51564672.299113996</v>
      </c>
      <c r="G5" s="65">
        <v>9023551.0080821943</v>
      </c>
      <c r="H5" s="65">
        <v>1364880.3199999728</v>
      </c>
      <c r="I5" s="65">
        <v>512160.45000000624</v>
      </c>
      <c r="J5" s="66">
        <v>87977730.521990895</v>
      </c>
    </row>
    <row r="6" spans="1:10" ht="15.75" x14ac:dyDescent="0.2">
      <c r="A6" s="77" t="s">
        <v>380</v>
      </c>
      <c r="B6" s="78">
        <v>3577557090.538784</v>
      </c>
      <c r="C6" s="78">
        <v>2154585688.6321363</v>
      </c>
      <c r="D6" s="78">
        <v>2187915903.7427497</v>
      </c>
      <c r="E6" s="78">
        <v>839823424.21450937</v>
      </c>
      <c r="F6" s="78">
        <v>1088494833.6958032</v>
      </c>
      <c r="G6" s="78">
        <v>378818438.90185302</v>
      </c>
      <c r="H6" s="78">
        <v>193669260.63823375</v>
      </c>
      <c r="I6" s="78">
        <v>265624817.67767105</v>
      </c>
      <c r="J6" s="79">
        <v>10686537881.541739</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F2F36F0C-C490-4B47-AB87-7864B20D4886}"/>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15.6" customHeight="1" x14ac:dyDescent="0.2">
      <c r="A1" s="201" t="str">
        <f>T_h005</f>
        <v>Table N.5 Proportion of active participant plans (participants in SIL) by age group at 31 March 2023</v>
      </c>
      <c r="B1" s="201"/>
      <c r="C1" s="201"/>
      <c r="D1" s="201"/>
      <c r="E1" s="201"/>
      <c r="F1" s="201"/>
      <c r="G1" s="201"/>
      <c r="H1" s="201"/>
      <c r="I1" s="201"/>
      <c r="J1" s="201"/>
    </row>
    <row r="2" spans="1:10" ht="16.5" thickBot="1" x14ac:dyDescent="0.25">
      <c r="A2" s="12" t="s">
        <v>34</v>
      </c>
      <c r="B2" s="14" t="s">
        <v>35</v>
      </c>
      <c r="C2" s="14" t="s">
        <v>36</v>
      </c>
      <c r="D2" s="14" t="s">
        <v>37</v>
      </c>
      <c r="E2" s="14" t="s">
        <v>38</v>
      </c>
      <c r="F2" s="14" t="s">
        <v>39</v>
      </c>
      <c r="G2" s="14" t="s">
        <v>40</v>
      </c>
      <c r="H2" s="14" t="s">
        <v>41</v>
      </c>
      <c r="I2" s="14" t="s">
        <v>42</v>
      </c>
      <c r="J2" s="25" t="s">
        <v>43</v>
      </c>
    </row>
    <row r="3" spans="1:10" ht="15.75" x14ac:dyDescent="0.2">
      <c r="A3" s="35" t="s">
        <v>371</v>
      </c>
      <c r="B3" s="40" t="s">
        <v>266</v>
      </c>
      <c r="C3" s="40" t="s">
        <v>266</v>
      </c>
      <c r="D3" s="40" t="s">
        <v>266</v>
      </c>
      <c r="E3" s="40" t="s">
        <v>266</v>
      </c>
      <c r="F3" s="40" t="s">
        <v>266</v>
      </c>
      <c r="G3" s="40" t="s">
        <v>266</v>
      </c>
      <c r="H3" s="40" t="s">
        <v>266</v>
      </c>
      <c r="I3" s="40" t="s">
        <v>266</v>
      </c>
      <c r="J3" s="145" t="s">
        <v>266</v>
      </c>
    </row>
    <row r="4" spans="1:10" ht="15.75" x14ac:dyDescent="0.2">
      <c r="A4" s="39" t="s">
        <v>372</v>
      </c>
      <c r="B4" s="40" t="s">
        <v>266</v>
      </c>
      <c r="C4" s="40" t="s">
        <v>266</v>
      </c>
      <c r="D4" s="40" t="s">
        <v>266</v>
      </c>
      <c r="E4" s="40" t="s">
        <v>266</v>
      </c>
      <c r="F4" s="40" t="s">
        <v>266</v>
      </c>
      <c r="G4" s="40" t="s">
        <v>266</v>
      </c>
      <c r="H4" s="40" t="s">
        <v>266</v>
      </c>
      <c r="I4" s="40" t="s">
        <v>266</v>
      </c>
      <c r="J4" s="145">
        <v>7.0135169599591944E-4</v>
      </c>
    </row>
    <row r="5" spans="1:10" ht="15.75" x14ac:dyDescent="0.2">
      <c r="A5" s="39" t="s">
        <v>373</v>
      </c>
      <c r="B5" s="40">
        <v>9.1554559043348274E-3</v>
      </c>
      <c r="C5" s="40">
        <v>1.1471698113207546E-2</v>
      </c>
      <c r="D5" s="40">
        <v>1.357177071690883E-2</v>
      </c>
      <c r="E5" s="40">
        <v>7.5784915193071092E-3</v>
      </c>
      <c r="F5" s="40">
        <v>1.4726027397260274E-2</v>
      </c>
      <c r="G5" s="40">
        <v>1.5641293013555789E-2</v>
      </c>
      <c r="H5" s="40" t="s">
        <v>266</v>
      </c>
      <c r="I5" s="40" t="s">
        <v>266</v>
      </c>
      <c r="J5" s="145">
        <v>1.1221627135934711E-2</v>
      </c>
    </row>
    <row r="6" spans="1:10" ht="15.75" x14ac:dyDescent="0.2">
      <c r="A6" s="39" t="s">
        <v>374</v>
      </c>
      <c r="B6" s="40">
        <v>8.1745142002989532E-2</v>
      </c>
      <c r="C6" s="40">
        <v>6.0679245283018865E-2</v>
      </c>
      <c r="D6" s="40">
        <v>8.7498004151365161E-2</v>
      </c>
      <c r="E6" s="40">
        <v>7.506315409599422E-2</v>
      </c>
      <c r="F6" s="40">
        <v>8.5958904109589035E-2</v>
      </c>
      <c r="G6" s="40">
        <v>9.384775808133472E-2</v>
      </c>
      <c r="H6" s="40">
        <v>7.979626485568761E-2</v>
      </c>
      <c r="I6" s="40">
        <v>9.5149253731343281E-2</v>
      </c>
      <c r="J6" s="145">
        <v>7.8806426931905121E-2</v>
      </c>
    </row>
    <row r="7" spans="1:10" ht="15.75" x14ac:dyDescent="0.2">
      <c r="A7" s="39" t="s">
        <v>375</v>
      </c>
      <c r="B7" s="40">
        <v>0.15022421524663676</v>
      </c>
      <c r="C7" s="40">
        <v>0.14294339622641508</v>
      </c>
      <c r="D7" s="40">
        <v>0.17148331470541275</v>
      </c>
      <c r="E7" s="40">
        <v>0.15337423312883436</v>
      </c>
      <c r="F7" s="40">
        <v>0.14965753424657535</v>
      </c>
      <c r="G7" s="40">
        <v>0.18143899895724713</v>
      </c>
      <c r="H7" s="40">
        <v>0.15110356536502548</v>
      </c>
      <c r="I7" s="40">
        <v>0.15485074626865672</v>
      </c>
      <c r="J7" s="145">
        <v>0.15420173425146647</v>
      </c>
    </row>
    <row r="8" spans="1:10" ht="15.75" x14ac:dyDescent="0.2">
      <c r="A8" s="39" t="s">
        <v>376</v>
      </c>
      <c r="B8" s="40">
        <v>0.16059417040358745</v>
      </c>
      <c r="C8" s="40">
        <v>0.17841509433962263</v>
      </c>
      <c r="D8" s="40">
        <v>0.17323966150407152</v>
      </c>
      <c r="E8" s="40">
        <v>0.17538794658967882</v>
      </c>
      <c r="F8" s="40">
        <v>0.16506849315068492</v>
      </c>
      <c r="G8" s="40">
        <v>0.15745568300312826</v>
      </c>
      <c r="H8" s="40">
        <v>0.17996604414261461</v>
      </c>
      <c r="I8" s="40">
        <v>0.21641791044776118</v>
      </c>
      <c r="J8" s="145">
        <v>0.1698227492986483</v>
      </c>
    </row>
    <row r="9" spans="1:10" ht="15.75" x14ac:dyDescent="0.2">
      <c r="A9" s="39" t="s">
        <v>377</v>
      </c>
      <c r="B9" s="40">
        <v>0.22860612855007473</v>
      </c>
      <c r="C9" s="40">
        <v>0.23471698113207548</v>
      </c>
      <c r="D9" s="40">
        <v>0.21682899568896694</v>
      </c>
      <c r="E9" s="40">
        <v>0.22735474557921329</v>
      </c>
      <c r="F9" s="40">
        <v>0.23321917808219178</v>
      </c>
      <c r="G9" s="40">
        <v>0.19812304483837331</v>
      </c>
      <c r="H9" s="40">
        <v>0.22410865874363328</v>
      </c>
      <c r="I9" s="40">
        <v>0.21828358208955223</v>
      </c>
      <c r="J9" s="145">
        <v>0.22666411629686303</v>
      </c>
    </row>
    <row r="10" spans="1:10" ht="15.75" x14ac:dyDescent="0.2">
      <c r="A10" s="39" t="s">
        <v>378</v>
      </c>
      <c r="B10" s="40">
        <v>0.26242526158445439</v>
      </c>
      <c r="C10" s="40">
        <v>0.27879245283018866</v>
      </c>
      <c r="D10" s="40">
        <v>0.25514928947788601</v>
      </c>
      <c r="E10" s="40">
        <v>0.26632984482136413</v>
      </c>
      <c r="F10" s="40">
        <v>0.25684931506849318</v>
      </c>
      <c r="G10" s="40">
        <v>0.26068821689259647</v>
      </c>
      <c r="H10" s="40">
        <v>0.25466893039049238</v>
      </c>
      <c r="I10" s="40">
        <v>0.22014925373134328</v>
      </c>
      <c r="J10" s="145">
        <v>0.26332568222392244</v>
      </c>
    </row>
    <row r="11" spans="1:10" ht="16.5" thickBot="1" x14ac:dyDescent="0.25">
      <c r="A11" s="147" t="s">
        <v>379</v>
      </c>
      <c r="B11" s="40">
        <v>0.10696935724962631</v>
      </c>
      <c r="C11" s="40">
        <v>9.1924528301886799E-2</v>
      </c>
      <c r="D11" s="40">
        <v>8.1430624301452981E-2</v>
      </c>
      <c r="E11" s="40">
        <v>9.3468062071454347E-2</v>
      </c>
      <c r="F11" s="40">
        <v>9.3493150684931511E-2</v>
      </c>
      <c r="G11" s="40">
        <v>9.2805005213764336E-2</v>
      </c>
      <c r="H11" s="40">
        <v>0.10186757215619695</v>
      </c>
      <c r="I11" s="40">
        <v>7.6492537313432835E-2</v>
      </c>
      <c r="J11" s="145">
        <v>9.5224432542718701E-2</v>
      </c>
    </row>
    <row r="12" spans="1:10" ht="15.75" x14ac:dyDescent="0.2">
      <c r="A12" s="148" t="s">
        <v>380</v>
      </c>
      <c r="B12" s="38">
        <v>1</v>
      </c>
      <c r="C12" s="38">
        <v>1</v>
      </c>
      <c r="D12" s="38">
        <v>1</v>
      </c>
      <c r="E12" s="38">
        <v>1</v>
      </c>
      <c r="F12" s="38">
        <v>1</v>
      </c>
      <c r="G12" s="38">
        <v>1</v>
      </c>
      <c r="H12" s="38">
        <v>0.99999999999999989</v>
      </c>
      <c r="I12" s="38">
        <v>1</v>
      </c>
      <c r="J12" s="133">
        <v>1</v>
      </c>
    </row>
    <row r="13" spans="1:10" s="203" customFormat="1" x14ac:dyDescent="0.2">
      <c r="A13" s="203" t="s">
        <v>242</v>
      </c>
    </row>
  </sheetData>
  <mergeCells count="2">
    <mergeCell ref="A1:J1"/>
    <mergeCell ref="A13:XFD13"/>
  </mergeCells>
  <hyperlinks>
    <hyperlink ref="A13" location="TableOfContents!A1" display="Back to Table of Contents" xr:uid="{7FE4C465-A29B-4A24-B6CD-2267CB85A7CE}"/>
  </hyperlinks>
  <pageMargins left="0.7" right="0.7" top="0.75" bottom="0.75" header="0.3" footer="0.3"/>
  <pageSetup paperSize="9" orientation="portrait" r:id="rId1"/>
  <tableParts count="1">
    <tablePart r:id="rId2"/>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J8"/>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15.6" customHeight="1" x14ac:dyDescent="0.2">
      <c r="A1" s="201" t="str">
        <f>T_h068</f>
        <v>Table N.68 Average payments (participants in SIL) by gender for the year ending 31 March 2023 ($)</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81">
        <v>361700</v>
      </c>
      <c r="C3" s="81">
        <v>363700</v>
      </c>
      <c r="D3" s="81">
        <v>390000</v>
      </c>
      <c r="E3" s="81">
        <v>337500</v>
      </c>
      <c r="F3" s="81">
        <v>413000</v>
      </c>
      <c r="G3" s="81">
        <v>408000</v>
      </c>
      <c r="H3" s="81">
        <v>351200</v>
      </c>
      <c r="I3" s="81">
        <v>548200</v>
      </c>
      <c r="J3" s="82">
        <v>374400</v>
      </c>
    </row>
    <row r="4" spans="1:10" ht="15.75" x14ac:dyDescent="0.2">
      <c r="A4" s="89" t="s">
        <v>382</v>
      </c>
      <c r="B4" s="81">
        <v>357200</v>
      </c>
      <c r="C4" s="81">
        <v>348400</v>
      </c>
      <c r="D4" s="81">
        <v>390300</v>
      </c>
      <c r="E4" s="81">
        <v>329400</v>
      </c>
      <c r="F4" s="81">
        <v>398900</v>
      </c>
      <c r="G4" s="81">
        <v>398700</v>
      </c>
      <c r="H4" s="81">
        <v>361300</v>
      </c>
      <c r="I4" s="81">
        <v>555700</v>
      </c>
      <c r="J4" s="82">
        <v>368000</v>
      </c>
    </row>
    <row r="5" spans="1:10" ht="16.5" thickBot="1" x14ac:dyDescent="0.25">
      <c r="A5" s="91" t="s">
        <v>383</v>
      </c>
      <c r="B5" s="81">
        <v>365500</v>
      </c>
      <c r="C5" s="81" t="s">
        <v>266</v>
      </c>
      <c r="D5" s="81" t="s">
        <v>266</v>
      </c>
      <c r="E5" s="81" t="s">
        <v>266</v>
      </c>
      <c r="F5" s="81">
        <v>365700</v>
      </c>
      <c r="G5" s="81">
        <v>360900</v>
      </c>
      <c r="H5" s="81" t="s">
        <v>266</v>
      </c>
      <c r="I5" s="81" t="s">
        <v>266</v>
      </c>
      <c r="J5" s="82">
        <v>364300</v>
      </c>
    </row>
    <row r="6" spans="1:10" ht="15.75" x14ac:dyDescent="0.2">
      <c r="A6" s="77" t="s">
        <v>380</v>
      </c>
      <c r="B6" s="86">
        <v>359900</v>
      </c>
      <c r="C6" s="86">
        <v>357500</v>
      </c>
      <c r="D6" s="86">
        <v>390000</v>
      </c>
      <c r="E6" s="86">
        <v>334500</v>
      </c>
      <c r="F6" s="86">
        <v>404900</v>
      </c>
      <c r="G6" s="86">
        <v>403000</v>
      </c>
      <c r="H6" s="86">
        <v>355700</v>
      </c>
      <c r="I6" s="86">
        <v>551100</v>
      </c>
      <c r="J6" s="87">
        <v>371800</v>
      </c>
    </row>
    <row r="7" spans="1:10" ht="42" customHeight="1" x14ac:dyDescent="0.2">
      <c r="A7" s="201" t="s">
        <v>283</v>
      </c>
      <c r="B7" s="201"/>
      <c r="C7" s="201"/>
      <c r="D7" s="201"/>
      <c r="E7" s="201"/>
      <c r="F7" s="201"/>
      <c r="G7" s="201"/>
      <c r="H7" s="201"/>
      <c r="I7" s="201"/>
      <c r="J7" s="201"/>
    </row>
    <row r="8" spans="1:10" s="203" customFormat="1" x14ac:dyDescent="0.2">
      <c r="A8" s="203" t="s">
        <v>242</v>
      </c>
    </row>
  </sheetData>
  <mergeCells count="3">
    <mergeCell ref="A1:J1"/>
    <mergeCell ref="A7:J7"/>
    <mergeCell ref="A8:XFD8"/>
  </mergeCells>
  <hyperlinks>
    <hyperlink ref="A8" location="TableOfContents!A1" display="Back to Table of Contents" xr:uid="{D6DC911D-BF0F-4BD5-B921-886B88712BB3}"/>
  </hyperlinks>
  <pageMargins left="0.7" right="0.7" top="0.75" bottom="0.75" header="0.3" footer="0.3"/>
  <pageSetup paperSize="9"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J13"/>
  <sheetViews>
    <sheetView zoomScaleNormal="100" workbookViewId="0">
      <selection sqref="A1:J1"/>
    </sheetView>
  </sheetViews>
  <sheetFormatPr defaultColWidth="0" defaultRowHeight="15" zeroHeight="1" x14ac:dyDescent="0.2"/>
  <cols>
    <col min="1" max="1" width="13.85546875" style="7" customWidth="1"/>
    <col min="2" max="9" width="10" style="7" customWidth="1"/>
    <col min="10" max="10" width="11.7109375" style="7" customWidth="1"/>
    <col min="11" max="16384" width="9.140625" style="7" hidden="1"/>
  </cols>
  <sheetData>
    <row r="1" spans="1:10" ht="15" customHeight="1" thickBot="1" x14ac:dyDescent="0.25">
      <c r="A1" s="206" t="str">
        <f>T_h069</f>
        <v>Table N.69 Total payments (participants in SIL) by age group for the year ending 31 March 2023 ($m)</v>
      </c>
      <c r="B1" s="206"/>
      <c r="C1" s="206"/>
      <c r="D1" s="206"/>
      <c r="E1" s="206"/>
      <c r="F1" s="206"/>
      <c r="G1" s="206"/>
      <c r="H1" s="206"/>
      <c r="I1" s="206"/>
      <c r="J1" s="206"/>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96" t="s">
        <v>266</v>
      </c>
      <c r="C3" s="65" t="s">
        <v>266</v>
      </c>
      <c r="D3" s="65" t="s">
        <v>266</v>
      </c>
      <c r="E3" s="65" t="s">
        <v>266</v>
      </c>
      <c r="F3" s="65" t="s">
        <v>266</v>
      </c>
      <c r="G3" s="65" t="s">
        <v>266</v>
      </c>
      <c r="H3" s="65" t="s">
        <v>266</v>
      </c>
      <c r="I3" s="65" t="s">
        <v>266</v>
      </c>
      <c r="J3" s="66" t="s">
        <v>266</v>
      </c>
    </row>
    <row r="4" spans="1:10" ht="15.75" x14ac:dyDescent="0.2">
      <c r="A4" s="89" t="s">
        <v>372</v>
      </c>
      <c r="B4" s="65" t="s">
        <v>266</v>
      </c>
      <c r="C4" s="65" t="s">
        <v>266</v>
      </c>
      <c r="D4" s="65" t="s">
        <v>266</v>
      </c>
      <c r="E4" s="65" t="s">
        <v>266</v>
      </c>
      <c r="F4" s="65" t="s">
        <v>266</v>
      </c>
      <c r="G4" s="65" t="s">
        <v>266</v>
      </c>
      <c r="H4" s="65" t="s">
        <v>266</v>
      </c>
      <c r="I4" s="65" t="s">
        <v>266</v>
      </c>
      <c r="J4" s="66">
        <v>12284394.820330923</v>
      </c>
    </row>
    <row r="5" spans="1:10" ht="15.75" x14ac:dyDescent="0.2">
      <c r="A5" s="89" t="s">
        <v>373</v>
      </c>
      <c r="B5" s="65">
        <v>44313342.750270464</v>
      </c>
      <c r="C5" s="65">
        <v>28712980.281989455</v>
      </c>
      <c r="D5" s="65">
        <v>24194232.206962392</v>
      </c>
      <c r="E5" s="65">
        <v>7629699.0934588667</v>
      </c>
      <c r="F5" s="65">
        <v>18948489.759480312</v>
      </c>
      <c r="G5" s="65">
        <v>6506190.5636401381</v>
      </c>
      <c r="H5" s="65">
        <v>1845755.1805535802</v>
      </c>
      <c r="I5" s="65">
        <v>3267048.9609589074</v>
      </c>
      <c r="J5" s="66">
        <v>135417738.79731414</v>
      </c>
    </row>
    <row r="6" spans="1:10" ht="15.75" x14ac:dyDescent="0.2">
      <c r="A6" s="89" t="s">
        <v>374</v>
      </c>
      <c r="B6" s="65">
        <v>347432180.32245034</v>
      </c>
      <c r="C6" s="65">
        <v>177975327.14575964</v>
      </c>
      <c r="D6" s="65">
        <v>215993572.86076587</v>
      </c>
      <c r="E6" s="65">
        <v>74758608.48314625</v>
      </c>
      <c r="F6" s="65">
        <v>115009097.18701418</v>
      </c>
      <c r="G6" s="65">
        <v>45937469.916106082</v>
      </c>
      <c r="H6" s="65">
        <v>16165237.990010001</v>
      </c>
      <c r="I6" s="65">
        <v>29040555.451780789</v>
      </c>
      <c r="J6" s="66">
        <v>1022312049.3570331</v>
      </c>
    </row>
    <row r="7" spans="1:10" ht="15.75" x14ac:dyDescent="0.2">
      <c r="A7" s="89" t="s">
        <v>375</v>
      </c>
      <c r="B7" s="65">
        <v>567524827.7899977</v>
      </c>
      <c r="C7" s="65">
        <v>327496414.56981933</v>
      </c>
      <c r="D7" s="65">
        <v>398797291.41487736</v>
      </c>
      <c r="E7" s="65">
        <v>144512865.35301441</v>
      </c>
      <c r="F7" s="65">
        <v>181755450.90334445</v>
      </c>
      <c r="G7" s="65">
        <v>74107622.478201941</v>
      </c>
      <c r="H7" s="65">
        <v>30448090.809999693</v>
      </c>
      <c r="I7" s="65">
        <v>44944875.113835543</v>
      </c>
      <c r="J7" s="66">
        <v>1769611295.6030903</v>
      </c>
    </row>
    <row r="8" spans="1:10" ht="15.75" x14ac:dyDescent="0.2">
      <c r="A8" s="89" t="s">
        <v>376</v>
      </c>
      <c r="B8" s="65">
        <v>574937014.07000887</v>
      </c>
      <c r="C8" s="65">
        <v>392483072.10407674</v>
      </c>
      <c r="D8" s="65">
        <v>377326728.38975221</v>
      </c>
      <c r="E8" s="65">
        <v>149801995.10150933</v>
      </c>
      <c r="F8" s="65">
        <v>176514710.64747488</v>
      </c>
      <c r="G8" s="65">
        <v>54945751.448372975</v>
      </c>
      <c r="H8" s="65">
        <v>35695186.019999728</v>
      </c>
      <c r="I8" s="65">
        <v>54264668.756164417</v>
      </c>
      <c r="J8" s="66">
        <v>1815982705.837359</v>
      </c>
    </row>
    <row r="9" spans="1:10" ht="15.75" x14ac:dyDescent="0.2">
      <c r="A9" s="89" t="s">
        <v>377</v>
      </c>
      <c r="B9" s="65">
        <v>800040320.95002151</v>
      </c>
      <c r="C9" s="65">
        <v>498847107.61642283</v>
      </c>
      <c r="D9" s="65">
        <v>465589730.33232003</v>
      </c>
      <c r="E9" s="65">
        <v>188965613.30150902</v>
      </c>
      <c r="F9" s="65">
        <v>245023280.21793127</v>
      </c>
      <c r="G9" s="65">
        <v>74707071.1612418</v>
      </c>
      <c r="H9" s="65">
        <v>44322021.21999976</v>
      </c>
      <c r="I9" s="65">
        <v>60021407.479999915</v>
      </c>
      <c r="J9" s="66">
        <v>2377516552.2794461</v>
      </c>
    </row>
    <row r="10" spans="1:10" ht="15.75" x14ac:dyDescent="0.2">
      <c r="A10" s="89" t="s">
        <v>378</v>
      </c>
      <c r="B10" s="65">
        <v>896461405.37249112</v>
      </c>
      <c r="C10" s="65">
        <v>557826685.29022539</v>
      </c>
      <c r="D10" s="65">
        <v>551191447.88532865</v>
      </c>
      <c r="E10" s="65">
        <v>209993321.57383949</v>
      </c>
      <c r="F10" s="65">
        <v>262746988.59606954</v>
      </c>
      <c r="G10" s="65">
        <v>93132528.751948774</v>
      </c>
      <c r="H10" s="65">
        <v>47648103.559999645</v>
      </c>
      <c r="I10" s="65">
        <v>52814979.989588931</v>
      </c>
      <c r="J10" s="66">
        <v>2671816075.0594912</v>
      </c>
    </row>
    <row r="11" spans="1:10" ht="16.5" thickBot="1" x14ac:dyDescent="0.25">
      <c r="A11" s="91" t="s">
        <v>379</v>
      </c>
      <c r="B11" s="65">
        <v>344704367.3100121</v>
      </c>
      <c r="C11" s="65">
        <v>167876585.4660348</v>
      </c>
      <c r="D11" s="65">
        <v>152721600.7768532</v>
      </c>
      <c r="E11" s="65">
        <v>63117809.609999821</v>
      </c>
      <c r="F11" s="65">
        <v>86098549.718734965</v>
      </c>
      <c r="G11" s="65">
        <v>29274391.843848076</v>
      </c>
      <c r="H11" s="65">
        <v>17404940.460000116</v>
      </c>
      <c r="I11" s="65">
        <v>20179097.520000059</v>
      </c>
      <c r="J11" s="66">
        <v>881387715.69548309</v>
      </c>
    </row>
    <row r="12" spans="1:10" ht="15.75" x14ac:dyDescent="0.2">
      <c r="A12" s="77" t="s">
        <v>380</v>
      </c>
      <c r="B12" s="78">
        <v>3577557090.5387831</v>
      </c>
      <c r="C12" s="78">
        <v>2154585688.6321363</v>
      </c>
      <c r="D12" s="78">
        <v>2187915903.7427502</v>
      </c>
      <c r="E12" s="78">
        <v>839823424.21450937</v>
      </c>
      <c r="F12" s="78">
        <v>1088494833.6958029</v>
      </c>
      <c r="G12" s="78">
        <v>378818438.90185291</v>
      </c>
      <c r="H12" s="78">
        <v>193669260.63823375</v>
      </c>
      <c r="I12" s="78">
        <v>265624817.67767105</v>
      </c>
      <c r="J12" s="79">
        <v>10686537881.541739</v>
      </c>
    </row>
    <row r="13" spans="1:10" s="203" customFormat="1" x14ac:dyDescent="0.2">
      <c r="A13" s="203" t="s">
        <v>242</v>
      </c>
    </row>
  </sheetData>
  <mergeCells count="2">
    <mergeCell ref="A1:J1"/>
    <mergeCell ref="A13:XFD13"/>
  </mergeCells>
  <hyperlinks>
    <hyperlink ref="A13" location="TableOfContents!A1" display="Back to Table of Contents" xr:uid="{E0F11909-91FD-4560-A28A-D1BE92B9E61E}"/>
  </hyperlinks>
  <pageMargins left="0.7" right="0.7" top="0.75" bottom="0.75" header="0.3" footer="0.3"/>
  <pageSetup paperSize="9"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XFC13"/>
  <sheetViews>
    <sheetView zoomScaleNormal="100" workbookViewId="0">
      <selection sqref="A1:J1"/>
    </sheetView>
  </sheetViews>
  <sheetFormatPr defaultColWidth="0" defaultRowHeight="15" zeroHeight="1" x14ac:dyDescent="0.2"/>
  <cols>
    <col min="1" max="1" width="14.5703125" style="7" customWidth="1"/>
    <col min="2" max="9" width="10" style="7" customWidth="1"/>
    <col min="10" max="10" width="12.5703125" style="7" customWidth="1"/>
    <col min="11" max="16383" width="9.140625" style="7" hidden="1"/>
    <col min="16384" max="16384" width="0.42578125" style="7" hidden="1" customWidth="1"/>
  </cols>
  <sheetData>
    <row r="1" spans="1:10" ht="15" customHeight="1" x14ac:dyDescent="0.2">
      <c r="A1" s="201" t="str">
        <f>T_h070</f>
        <v>Table N.70 Average payments (participants in SIL) by age group for the year ending 31 March 2023 ($)</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81" t="s">
        <v>266</v>
      </c>
      <c r="C3" s="81" t="s">
        <v>266</v>
      </c>
      <c r="D3" s="81" t="s">
        <v>266</v>
      </c>
      <c r="E3" s="81" t="s">
        <v>266</v>
      </c>
      <c r="F3" s="81" t="s">
        <v>266</v>
      </c>
      <c r="G3" s="81" t="s">
        <v>266</v>
      </c>
      <c r="H3" s="81" t="s">
        <v>266</v>
      </c>
      <c r="I3" s="81" t="s">
        <v>266</v>
      </c>
      <c r="J3" s="82" t="s">
        <v>266</v>
      </c>
    </row>
    <row r="4" spans="1:10" ht="15.75" x14ac:dyDescent="0.2">
      <c r="A4" s="89" t="s">
        <v>372</v>
      </c>
      <c r="B4" s="81" t="s">
        <v>266</v>
      </c>
      <c r="C4" s="81" t="s">
        <v>266</v>
      </c>
      <c r="D4" s="81" t="s">
        <v>266</v>
      </c>
      <c r="E4" s="81" t="s">
        <v>266</v>
      </c>
      <c r="F4" s="81" t="s">
        <v>266</v>
      </c>
      <c r="G4" s="81" t="s">
        <v>266</v>
      </c>
      <c r="H4" s="81" t="s">
        <v>266</v>
      </c>
      <c r="I4" s="81" t="s">
        <v>266</v>
      </c>
      <c r="J4" s="82" t="s">
        <v>266</v>
      </c>
    </row>
    <row r="5" spans="1:10" ht="15.75" x14ac:dyDescent="0.2">
      <c r="A5" s="89" t="s">
        <v>373</v>
      </c>
      <c r="B5" s="81">
        <v>547100</v>
      </c>
      <c r="C5" s="81">
        <v>598200</v>
      </c>
      <c r="D5" s="81">
        <v>403200</v>
      </c>
      <c r="E5" s="81" t="s">
        <v>266</v>
      </c>
      <c r="F5" s="81">
        <v>549200</v>
      </c>
      <c r="G5" s="81" t="s">
        <v>266</v>
      </c>
      <c r="H5" s="81" t="s">
        <v>266</v>
      </c>
      <c r="I5" s="81" t="s">
        <v>266</v>
      </c>
      <c r="J5" s="82">
        <v>510000</v>
      </c>
    </row>
    <row r="6" spans="1:10" ht="15.75" x14ac:dyDescent="0.2">
      <c r="A6" s="89" t="s">
        <v>374</v>
      </c>
      <c r="B6" s="81">
        <v>434300</v>
      </c>
      <c r="C6" s="81">
        <v>519600</v>
      </c>
      <c r="D6" s="81">
        <v>435000</v>
      </c>
      <c r="E6" s="81">
        <v>417600</v>
      </c>
      <c r="F6" s="81">
        <v>527600</v>
      </c>
      <c r="G6" s="81">
        <v>488700</v>
      </c>
      <c r="H6" s="81">
        <v>399100</v>
      </c>
      <c r="I6" s="81">
        <v>660000</v>
      </c>
      <c r="J6" s="82">
        <v>461600</v>
      </c>
    </row>
    <row r="7" spans="1:10" ht="15.75" x14ac:dyDescent="0.2">
      <c r="A7" s="89" t="s">
        <v>375</v>
      </c>
      <c r="B7" s="81">
        <v>382800</v>
      </c>
      <c r="C7" s="81">
        <v>381500</v>
      </c>
      <c r="D7" s="81">
        <v>410900</v>
      </c>
      <c r="E7" s="81">
        <v>357700</v>
      </c>
      <c r="F7" s="81">
        <v>446000</v>
      </c>
      <c r="G7" s="81">
        <v>432100</v>
      </c>
      <c r="H7" s="81">
        <v>387900</v>
      </c>
      <c r="I7" s="81">
        <v>554900</v>
      </c>
      <c r="J7" s="82">
        <v>397300</v>
      </c>
    </row>
    <row r="8" spans="1:10" ht="15.75" x14ac:dyDescent="0.2">
      <c r="A8" s="89" t="s">
        <v>376</v>
      </c>
      <c r="B8" s="81">
        <v>347700</v>
      </c>
      <c r="C8" s="81">
        <v>359400</v>
      </c>
      <c r="D8" s="81">
        <v>378500</v>
      </c>
      <c r="E8" s="81">
        <v>337400</v>
      </c>
      <c r="F8" s="81">
        <v>388800</v>
      </c>
      <c r="G8" s="81">
        <v>381600</v>
      </c>
      <c r="H8" s="81">
        <v>355200</v>
      </c>
      <c r="I8" s="81">
        <v>519300</v>
      </c>
      <c r="J8" s="82">
        <v>364000</v>
      </c>
    </row>
    <row r="9" spans="1:10" ht="15.75" x14ac:dyDescent="0.2">
      <c r="A9" s="89" t="s">
        <v>377</v>
      </c>
      <c r="B9" s="81">
        <v>344300</v>
      </c>
      <c r="C9" s="81">
        <v>335700</v>
      </c>
      <c r="D9" s="81">
        <v>372600</v>
      </c>
      <c r="E9" s="81">
        <v>319500</v>
      </c>
      <c r="F9" s="81">
        <v>381100</v>
      </c>
      <c r="G9" s="81">
        <v>389100</v>
      </c>
      <c r="H9" s="81">
        <v>340900</v>
      </c>
      <c r="I9" s="81">
        <v>535900</v>
      </c>
      <c r="J9" s="82">
        <v>353400</v>
      </c>
    </row>
    <row r="10" spans="1:10" ht="15.75" x14ac:dyDescent="0.2">
      <c r="A10" s="89" t="s">
        <v>378</v>
      </c>
      <c r="B10" s="81">
        <v>344700</v>
      </c>
      <c r="C10" s="81">
        <v>331800</v>
      </c>
      <c r="D10" s="81">
        <v>387300</v>
      </c>
      <c r="E10" s="81">
        <v>318400</v>
      </c>
      <c r="F10" s="81">
        <v>378300</v>
      </c>
      <c r="G10" s="81">
        <v>378600</v>
      </c>
      <c r="H10" s="81">
        <v>339100</v>
      </c>
      <c r="I10" s="81">
        <v>541700</v>
      </c>
      <c r="J10" s="82">
        <v>354200</v>
      </c>
    </row>
    <row r="11" spans="1:10" ht="16.5" thickBot="1" x14ac:dyDescent="0.25">
      <c r="A11" s="91" t="s">
        <v>379</v>
      </c>
      <c r="B11" s="81">
        <v>345900</v>
      </c>
      <c r="C11" s="81">
        <v>326300</v>
      </c>
      <c r="D11" s="81">
        <v>371100</v>
      </c>
      <c r="E11" s="81">
        <v>296300</v>
      </c>
      <c r="F11" s="81">
        <v>366400</v>
      </c>
      <c r="G11" s="81">
        <v>370600</v>
      </c>
      <c r="H11" s="81">
        <v>348100</v>
      </c>
      <c r="I11" s="81">
        <v>584900</v>
      </c>
      <c r="J11" s="82">
        <v>347800</v>
      </c>
    </row>
    <row r="12" spans="1:10" ht="15.75" x14ac:dyDescent="0.2">
      <c r="A12" s="77" t="s">
        <v>380</v>
      </c>
      <c r="B12" s="86">
        <v>359900</v>
      </c>
      <c r="C12" s="86">
        <v>357500</v>
      </c>
      <c r="D12" s="86">
        <v>390000</v>
      </c>
      <c r="E12" s="86">
        <v>334500</v>
      </c>
      <c r="F12" s="86">
        <v>404900</v>
      </c>
      <c r="G12" s="86">
        <v>403000</v>
      </c>
      <c r="H12" s="86">
        <v>355700</v>
      </c>
      <c r="I12" s="86">
        <v>551100</v>
      </c>
      <c r="J12" s="87">
        <v>371800</v>
      </c>
    </row>
    <row r="13" spans="1:10" s="203" customFormat="1" x14ac:dyDescent="0.2">
      <c r="A13" s="203" t="s">
        <v>242</v>
      </c>
    </row>
  </sheetData>
  <mergeCells count="2">
    <mergeCell ref="A1:J1"/>
    <mergeCell ref="A13:XFD13"/>
  </mergeCells>
  <hyperlinks>
    <hyperlink ref="A13" location="TableOfContents!A1" display="Back to Table of Contents" xr:uid="{E46A252E-FBA1-437E-A28A-EEC34EBE655F}"/>
  </hyperlinks>
  <pageMargins left="0.7" right="0.7" top="0.75" bottom="0.75" header="0.3" footer="0.3"/>
  <pageSetup paperSize="9" orientation="portrait"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J20"/>
  <sheetViews>
    <sheetView zoomScaleNormal="100" workbookViewId="0">
      <selection sqref="A1:J1"/>
    </sheetView>
  </sheetViews>
  <sheetFormatPr defaultColWidth="0" defaultRowHeight="15" zeroHeight="1" x14ac:dyDescent="0.2"/>
  <cols>
    <col min="1" max="1" width="29.140625" style="7" bestFit="1" customWidth="1"/>
    <col min="2" max="10" width="10" style="7" customWidth="1"/>
    <col min="11" max="16384" width="9.140625" style="7" hidden="1"/>
  </cols>
  <sheetData>
    <row r="1" spans="1:10" ht="15" customHeight="1" x14ac:dyDescent="0.2">
      <c r="A1" s="201" t="str">
        <f>T_h071</f>
        <v>Table N.71 Total payments (participants in SIL) by primary disability group for the year ending 31 March 2023 ($m)</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65">
        <v>247441832.5818502</v>
      </c>
      <c r="C3" s="65">
        <v>170789019.62784407</v>
      </c>
      <c r="D3" s="65">
        <v>223442705.16192088</v>
      </c>
      <c r="E3" s="65">
        <v>88671541.390000314</v>
      </c>
      <c r="F3" s="65">
        <v>109484974.27026647</v>
      </c>
      <c r="G3" s="65">
        <v>34505289.465890393</v>
      </c>
      <c r="H3" s="65">
        <v>14251843.340000082</v>
      </c>
      <c r="I3" s="65">
        <v>49560778.613698475</v>
      </c>
      <c r="J3" s="66">
        <v>938147984.45147097</v>
      </c>
    </row>
    <row r="4" spans="1:10" ht="15.75" x14ac:dyDescent="0.2">
      <c r="A4" s="89" t="s">
        <v>386</v>
      </c>
      <c r="B4" s="65">
        <v>433417676.0169732</v>
      </c>
      <c r="C4" s="65">
        <v>297686698.7264365</v>
      </c>
      <c r="D4" s="65">
        <v>273802128.55112791</v>
      </c>
      <c r="E4" s="65">
        <v>117989105.15286282</v>
      </c>
      <c r="F4" s="65">
        <v>152349527.32420635</v>
      </c>
      <c r="G4" s="65">
        <v>66329585.749831177</v>
      </c>
      <c r="H4" s="65">
        <v>25655867.629701134</v>
      </c>
      <c r="I4" s="65">
        <v>18380806.403835606</v>
      </c>
      <c r="J4" s="66">
        <v>1385611395.5549748</v>
      </c>
    </row>
    <row r="5" spans="1:10" ht="15.75" x14ac:dyDescent="0.2">
      <c r="A5" s="89" t="s">
        <v>393</v>
      </c>
      <c r="B5" s="65">
        <v>325085056.50376689</v>
      </c>
      <c r="C5" s="65">
        <v>238107736.44081151</v>
      </c>
      <c r="D5" s="65">
        <v>211434474.696087</v>
      </c>
      <c r="E5" s="65">
        <v>92664976.027254239</v>
      </c>
      <c r="F5" s="65">
        <v>81392030.562161967</v>
      </c>
      <c r="G5" s="65">
        <v>33504950.086849362</v>
      </c>
      <c r="H5" s="65">
        <v>17201026.970411003</v>
      </c>
      <c r="I5" s="65">
        <v>30665647.929452106</v>
      </c>
      <c r="J5" s="66">
        <v>1030055899.216794</v>
      </c>
    </row>
    <row r="6" spans="1:10" ht="15.75" x14ac:dyDescent="0.2">
      <c r="A6" s="89" t="s">
        <v>389</v>
      </c>
      <c r="B6" s="65" t="s">
        <v>266</v>
      </c>
      <c r="C6" s="65" t="s">
        <v>266</v>
      </c>
      <c r="D6" s="65" t="s">
        <v>266</v>
      </c>
      <c r="E6" s="65" t="s">
        <v>266</v>
      </c>
      <c r="F6" s="65" t="s">
        <v>266</v>
      </c>
      <c r="G6" s="65" t="s">
        <v>266</v>
      </c>
      <c r="H6" s="65" t="s">
        <v>266</v>
      </c>
      <c r="I6" s="65" t="s">
        <v>266</v>
      </c>
      <c r="J6" s="66" t="s">
        <v>266</v>
      </c>
    </row>
    <row r="7" spans="1:10" ht="15.75" x14ac:dyDescent="0.2">
      <c r="A7" s="89" t="s">
        <v>395</v>
      </c>
      <c r="B7" s="65" t="s">
        <v>266</v>
      </c>
      <c r="C7" s="65" t="s">
        <v>266</v>
      </c>
      <c r="D7" s="65" t="s">
        <v>266</v>
      </c>
      <c r="E7" s="65" t="s">
        <v>266</v>
      </c>
      <c r="F7" s="65" t="s">
        <v>266</v>
      </c>
      <c r="G7" s="65" t="s">
        <v>266</v>
      </c>
      <c r="H7" s="65" t="s">
        <v>266</v>
      </c>
      <c r="I7" s="65" t="s">
        <v>266</v>
      </c>
      <c r="J7" s="66" t="s">
        <v>266</v>
      </c>
    </row>
    <row r="8" spans="1:10" ht="15.75" x14ac:dyDescent="0.2">
      <c r="A8" s="89" t="s">
        <v>390</v>
      </c>
      <c r="B8" s="65" t="s">
        <v>266</v>
      </c>
      <c r="C8" s="65" t="s">
        <v>266</v>
      </c>
      <c r="D8" s="65" t="s">
        <v>266</v>
      </c>
      <c r="E8" s="65" t="s">
        <v>266</v>
      </c>
      <c r="F8" s="65" t="s">
        <v>266</v>
      </c>
      <c r="G8" s="65" t="s">
        <v>266</v>
      </c>
      <c r="H8" s="65" t="s">
        <v>266</v>
      </c>
      <c r="I8" s="65" t="s">
        <v>266</v>
      </c>
      <c r="J8" s="66" t="s">
        <v>266</v>
      </c>
    </row>
    <row r="9" spans="1:10" ht="15.75" x14ac:dyDescent="0.2">
      <c r="A9" s="89" t="s">
        <v>387</v>
      </c>
      <c r="B9" s="65">
        <v>1615511754.4966624</v>
      </c>
      <c r="C9" s="65">
        <v>1067990085.6510155</v>
      </c>
      <c r="D9" s="65">
        <v>913442345.6185143</v>
      </c>
      <c r="E9" s="65">
        <v>342304138.8475616</v>
      </c>
      <c r="F9" s="65">
        <v>507858947.70363927</v>
      </c>
      <c r="G9" s="65">
        <v>154257046.61970255</v>
      </c>
      <c r="H9" s="65">
        <v>74586537.938122138</v>
      </c>
      <c r="I9" s="65">
        <v>69727642.834794372</v>
      </c>
      <c r="J9" s="66">
        <v>4745726923.2100124</v>
      </c>
    </row>
    <row r="10" spans="1:10" ht="15.75" x14ac:dyDescent="0.2">
      <c r="A10" s="89" t="s">
        <v>397</v>
      </c>
      <c r="B10" s="65">
        <v>33927402.979999617</v>
      </c>
      <c r="C10" s="65">
        <v>47584395.049999401</v>
      </c>
      <c r="D10" s="65">
        <v>32051833.739999715</v>
      </c>
      <c r="E10" s="65">
        <v>10948244.832328789</v>
      </c>
      <c r="F10" s="65">
        <v>21247489.078581188</v>
      </c>
      <c r="G10" s="65">
        <v>5914885.1523287734</v>
      </c>
      <c r="H10" s="65" t="s">
        <v>266</v>
      </c>
      <c r="I10" s="65" t="s">
        <v>266</v>
      </c>
      <c r="J10" s="66">
        <v>156366461.73323745</v>
      </c>
    </row>
    <row r="11" spans="1:10" ht="15.75" x14ac:dyDescent="0.2">
      <c r="A11" s="90" t="s">
        <v>388</v>
      </c>
      <c r="B11" s="65">
        <v>497929106.20999551</v>
      </c>
      <c r="C11" s="65">
        <v>129504070.58217347</v>
      </c>
      <c r="D11" s="65">
        <v>184164410.34945574</v>
      </c>
      <c r="E11" s="65">
        <v>56650645.159999482</v>
      </c>
      <c r="F11" s="65">
        <v>87116512.039487809</v>
      </c>
      <c r="G11" s="65">
        <v>42072945.753567897</v>
      </c>
      <c r="H11" s="65">
        <v>28771470.299999833</v>
      </c>
      <c r="I11" s="65">
        <v>33319946.679999966</v>
      </c>
      <c r="J11" s="66">
        <v>1059529107.07468</v>
      </c>
    </row>
    <row r="12" spans="1:10" ht="15.75" x14ac:dyDescent="0.2">
      <c r="A12" s="89" t="s">
        <v>399</v>
      </c>
      <c r="B12" s="65">
        <v>28663792.864629991</v>
      </c>
      <c r="C12" s="65">
        <v>20515141.170000028</v>
      </c>
      <c r="D12" s="65">
        <v>25428310.340000041</v>
      </c>
      <c r="E12" s="65">
        <v>17830014.841506921</v>
      </c>
      <c r="F12" s="65">
        <v>10702210.95150687</v>
      </c>
      <c r="G12" s="65" t="s">
        <v>266</v>
      </c>
      <c r="H12" s="65" t="s">
        <v>266</v>
      </c>
      <c r="I12" s="65">
        <v>10180581.550000016</v>
      </c>
      <c r="J12" s="66">
        <v>118054757.79764386</v>
      </c>
    </row>
    <row r="13" spans="1:10" ht="15.75" x14ac:dyDescent="0.2">
      <c r="A13" s="89" t="s">
        <v>398</v>
      </c>
      <c r="B13" s="65">
        <v>97759802.033151031</v>
      </c>
      <c r="C13" s="65">
        <v>38875709.399999626</v>
      </c>
      <c r="D13" s="65">
        <v>74869371.59890382</v>
      </c>
      <c r="E13" s="65">
        <v>21743420.939999975</v>
      </c>
      <c r="F13" s="65">
        <v>22790531.437397249</v>
      </c>
      <c r="G13" s="65">
        <v>7089959.8483562022</v>
      </c>
      <c r="H13" s="65">
        <v>5788129.4900000039</v>
      </c>
      <c r="I13" s="65">
        <v>21970050.530000024</v>
      </c>
      <c r="J13" s="66">
        <v>290886975.27780789</v>
      </c>
    </row>
    <row r="14" spans="1:10" ht="15.75" x14ac:dyDescent="0.2">
      <c r="A14" s="89" t="s">
        <v>396</v>
      </c>
      <c r="B14" s="65">
        <v>9934023.3300000913</v>
      </c>
      <c r="C14" s="65" t="s">
        <v>266</v>
      </c>
      <c r="D14" s="65">
        <v>6526538.4594520703</v>
      </c>
      <c r="E14" s="65" t="s">
        <v>266</v>
      </c>
      <c r="F14" s="65" t="s">
        <v>266</v>
      </c>
      <c r="G14" s="65" t="s">
        <v>266</v>
      </c>
      <c r="H14" s="65" t="s">
        <v>266</v>
      </c>
      <c r="I14" s="65" t="s">
        <v>266</v>
      </c>
      <c r="J14" s="66">
        <v>31035088.502175324</v>
      </c>
    </row>
    <row r="15" spans="1:10" ht="15.75" x14ac:dyDescent="0.2">
      <c r="A15" s="89" t="s">
        <v>391</v>
      </c>
      <c r="B15" s="65">
        <v>215145083.99575385</v>
      </c>
      <c r="C15" s="65">
        <v>103593258.2538363</v>
      </c>
      <c r="D15" s="65">
        <v>182218102.06027848</v>
      </c>
      <c r="E15" s="65">
        <v>68058779.836410195</v>
      </c>
      <c r="F15" s="65">
        <v>71671517.764456153</v>
      </c>
      <c r="G15" s="65">
        <v>23896072.299849793</v>
      </c>
      <c r="H15" s="65">
        <v>16144794.41000006</v>
      </c>
      <c r="I15" s="65">
        <v>19384236.065890413</v>
      </c>
      <c r="J15" s="66">
        <v>700111844.6864754</v>
      </c>
    </row>
    <row r="16" spans="1:10" ht="15.75" x14ac:dyDescent="0.2">
      <c r="A16" s="89" t="s">
        <v>392</v>
      </c>
      <c r="B16" s="65">
        <v>30292467.992876485</v>
      </c>
      <c r="C16" s="65">
        <v>20578694.250000037</v>
      </c>
      <c r="D16" s="65">
        <v>28191222.829999957</v>
      </c>
      <c r="E16" s="65">
        <v>8433247.5765753277</v>
      </c>
      <c r="F16" s="65">
        <v>10673573.065170437</v>
      </c>
      <c r="G16" s="65" t="s">
        <v>266</v>
      </c>
      <c r="H16" s="65" t="s">
        <v>266</v>
      </c>
      <c r="I16" s="65" t="s">
        <v>266</v>
      </c>
      <c r="J16" s="66">
        <v>107916241.46927981</v>
      </c>
    </row>
    <row r="17" spans="1:10" ht="15.75" x14ac:dyDescent="0.2">
      <c r="A17" s="89" t="s">
        <v>400</v>
      </c>
      <c r="B17" s="65" t="s">
        <v>266</v>
      </c>
      <c r="C17" s="65" t="s">
        <v>266</v>
      </c>
      <c r="D17" s="65" t="s">
        <v>266</v>
      </c>
      <c r="E17" s="65" t="s">
        <v>266</v>
      </c>
      <c r="F17" s="65" t="s">
        <v>266</v>
      </c>
      <c r="G17" s="65" t="s">
        <v>266</v>
      </c>
      <c r="H17" s="65" t="s">
        <v>266</v>
      </c>
      <c r="I17" s="65" t="s">
        <v>266</v>
      </c>
      <c r="J17" s="66" t="s">
        <v>266</v>
      </c>
    </row>
    <row r="18" spans="1:10" ht="16.5" thickBot="1" x14ac:dyDescent="0.25">
      <c r="A18" s="91" t="s">
        <v>383</v>
      </c>
      <c r="B18" s="65">
        <v>41490061.932465352</v>
      </c>
      <c r="C18" s="65">
        <v>13737686.829999918</v>
      </c>
      <c r="D18" s="65">
        <v>30916842.853013445</v>
      </c>
      <c r="E18" s="65">
        <v>11387554.260000005</v>
      </c>
      <c r="F18" s="65">
        <v>9663050.7308212668</v>
      </c>
      <c r="G18" s="65" t="s">
        <v>266</v>
      </c>
      <c r="H18" s="65" t="s">
        <v>266</v>
      </c>
      <c r="I18" s="65">
        <v>6242783.380000012</v>
      </c>
      <c r="J18" s="66">
        <v>119394931.14246441</v>
      </c>
    </row>
    <row r="19" spans="1:10" ht="15.75" x14ac:dyDescent="0.2">
      <c r="A19" s="77" t="s">
        <v>380</v>
      </c>
      <c r="B19" s="78">
        <v>3577557090.5388103</v>
      </c>
      <c r="C19" s="78">
        <v>2154585688.6321168</v>
      </c>
      <c r="D19" s="78">
        <v>2187915903.7427263</v>
      </c>
      <c r="E19" s="78">
        <v>839823424.21449959</v>
      </c>
      <c r="F19" s="78">
        <v>1088494833.695761</v>
      </c>
      <c r="G19" s="78">
        <v>378818438.90185559</v>
      </c>
      <c r="H19" s="78">
        <v>193669260.63823426</v>
      </c>
      <c r="I19" s="78">
        <v>265624817.67767099</v>
      </c>
      <c r="J19" s="79">
        <v>10686537881.541672</v>
      </c>
    </row>
    <row r="20" spans="1:10" s="203" customFormat="1" x14ac:dyDescent="0.2">
      <c r="A20" s="203" t="s">
        <v>242</v>
      </c>
    </row>
  </sheetData>
  <mergeCells count="2">
    <mergeCell ref="A1:J1"/>
    <mergeCell ref="A20:XFD20"/>
  </mergeCells>
  <hyperlinks>
    <hyperlink ref="A20" location="TableOfContents!A1" display="Back to Table of Contents" xr:uid="{2D66C67C-EF4A-4958-BF84-2DD85C853832}"/>
  </hyperlinks>
  <pageMargins left="0.7" right="0.7" top="0.75" bottom="0.75" header="0.3" footer="0.3"/>
  <pageSetup paperSize="9" orientation="portrait" r:id="rId1"/>
  <tableParts count="1">
    <tablePart r:id="rId2"/>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J20"/>
  <sheetViews>
    <sheetView zoomScaleNormal="100" workbookViewId="0">
      <selection sqref="A1:J1"/>
    </sheetView>
  </sheetViews>
  <sheetFormatPr defaultColWidth="0" defaultRowHeight="15" zeroHeight="1" x14ac:dyDescent="0.2"/>
  <cols>
    <col min="1" max="1" width="29.140625" style="7" customWidth="1"/>
    <col min="2" max="10" width="10" style="7" customWidth="1"/>
    <col min="11" max="16384" width="0" style="7" hidden="1"/>
  </cols>
  <sheetData>
    <row r="1" spans="1:10" ht="15.6" customHeight="1" x14ac:dyDescent="0.2">
      <c r="A1" s="201" t="str">
        <f>T_h072</f>
        <v>Table N.72 Average payments (participants in SIL) by primary disability group for the year ending 31 March 2023 ($)</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81">
        <v>378900</v>
      </c>
      <c r="C3" s="81">
        <v>420100</v>
      </c>
      <c r="D3" s="81">
        <v>424800</v>
      </c>
      <c r="E3" s="81">
        <v>343000</v>
      </c>
      <c r="F3" s="81">
        <v>434500</v>
      </c>
      <c r="G3" s="81">
        <v>415700</v>
      </c>
      <c r="H3" s="81">
        <v>413100</v>
      </c>
      <c r="I3" s="81">
        <v>635400</v>
      </c>
      <c r="J3" s="82">
        <v>409400</v>
      </c>
    </row>
    <row r="4" spans="1:10" ht="15.75" x14ac:dyDescent="0.2">
      <c r="A4" s="89" t="s">
        <v>386</v>
      </c>
      <c r="B4" s="81">
        <v>405600</v>
      </c>
      <c r="C4" s="81">
        <v>433000</v>
      </c>
      <c r="D4" s="81">
        <v>435000</v>
      </c>
      <c r="E4" s="81">
        <v>368700</v>
      </c>
      <c r="F4" s="81">
        <v>459600</v>
      </c>
      <c r="G4" s="81">
        <v>452800</v>
      </c>
      <c r="H4" s="81">
        <v>400900</v>
      </c>
      <c r="I4" s="81">
        <v>612700</v>
      </c>
      <c r="J4" s="82">
        <v>422800</v>
      </c>
    </row>
    <row r="5" spans="1:10" ht="15.75" x14ac:dyDescent="0.2">
      <c r="A5" s="89" t="s">
        <v>393</v>
      </c>
      <c r="B5" s="81">
        <v>408700</v>
      </c>
      <c r="C5" s="81">
        <v>382200</v>
      </c>
      <c r="D5" s="81">
        <v>440900</v>
      </c>
      <c r="E5" s="81">
        <v>372100</v>
      </c>
      <c r="F5" s="81">
        <v>423900</v>
      </c>
      <c r="G5" s="81">
        <v>471900</v>
      </c>
      <c r="H5" s="81">
        <v>395400</v>
      </c>
      <c r="I5" s="81">
        <v>533300</v>
      </c>
      <c r="J5" s="82">
        <v>410200</v>
      </c>
    </row>
    <row r="6" spans="1:10" ht="15.75" x14ac:dyDescent="0.2">
      <c r="A6" s="89" t="s">
        <v>389</v>
      </c>
      <c r="B6" s="81" t="s">
        <v>266</v>
      </c>
      <c r="C6" s="81" t="s">
        <v>266</v>
      </c>
      <c r="D6" s="81" t="s">
        <v>266</v>
      </c>
      <c r="E6" s="81" t="s">
        <v>266</v>
      </c>
      <c r="F6" s="81" t="s">
        <v>266</v>
      </c>
      <c r="G6" s="81" t="s">
        <v>266</v>
      </c>
      <c r="H6" s="81" t="s">
        <v>266</v>
      </c>
      <c r="I6" s="81" t="s">
        <v>266</v>
      </c>
      <c r="J6" s="82" t="s">
        <v>266</v>
      </c>
    </row>
    <row r="7" spans="1:10" ht="15.75" x14ac:dyDescent="0.2">
      <c r="A7" s="89" t="s">
        <v>395</v>
      </c>
      <c r="B7" s="81" t="s">
        <v>266</v>
      </c>
      <c r="C7" s="81" t="s">
        <v>266</v>
      </c>
      <c r="D7" s="81" t="s">
        <v>266</v>
      </c>
      <c r="E7" s="81" t="s">
        <v>266</v>
      </c>
      <c r="F7" s="81" t="s">
        <v>266</v>
      </c>
      <c r="G7" s="81" t="s">
        <v>266</v>
      </c>
      <c r="H7" s="81" t="s">
        <v>266</v>
      </c>
      <c r="I7" s="81" t="s">
        <v>266</v>
      </c>
      <c r="J7" s="82" t="s">
        <v>266</v>
      </c>
    </row>
    <row r="8" spans="1:10" ht="15.75" x14ac:dyDescent="0.2">
      <c r="A8" s="89" t="s">
        <v>390</v>
      </c>
      <c r="B8" s="81" t="s">
        <v>266</v>
      </c>
      <c r="C8" s="81" t="s">
        <v>266</v>
      </c>
      <c r="D8" s="81" t="s">
        <v>266</v>
      </c>
      <c r="E8" s="81" t="s">
        <v>266</v>
      </c>
      <c r="F8" s="81" t="s">
        <v>266</v>
      </c>
      <c r="G8" s="81" t="s">
        <v>266</v>
      </c>
      <c r="H8" s="81" t="s">
        <v>266</v>
      </c>
      <c r="I8" s="81" t="s">
        <v>266</v>
      </c>
      <c r="J8" s="82" t="s">
        <v>266</v>
      </c>
    </row>
    <row r="9" spans="1:10" ht="15.75" x14ac:dyDescent="0.2">
      <c r="A9" s="89" t="s">
        <v>387</v>
      </c>
      <c r="B9" s="81">
        <v>334500</v>
      </c>
      <c r="C9" s="81">
        <v>319400</v>
      </c>
      <c r="D9" s="81">
        <v>345600</v>
      </c>
      <c r="E9" s="81">
        <v>302000</v>
      </c>
      <c r="F9" s="81">
        <v>357800</v>
      </c>
      <c r="G9" s="81">
        <v>365100</v>
      </c>
      <c r="H9" s="81">
        <v>333000</v>
      </c>
      <c r="I9" s="81">
        <v>503400</v>
      </c>
      <c r="J9" s="82">
        <v>335300</v>
      </c>
    </row>
    <row r="10" spans="1:10" ht="15.75" x14ac:dyDescent="0.2">
      <c r="A10" s="89" t="s">
        <v>397</v>
      </c>
      <c r="B10" s="81">
        <v>468000</v>
      </c>
      <c r="C10" s="81">
        <v>451000</v>
      </c>
      <c r="D10" s="81">
        <v>508800</v>
      </c>
      <c r="E10" s="81">
        <v>312800</v>
      </c>
      <c r="F10" s="81">
        <v>488400</v>
      </c>
      <c r="G10" s="81" t="s">
        <v>266</v>
      </c>
      <c r="H10" s="81" t="s">
        <v>266</v>
      </c>
      <c r="I10" s="81" t="s">
        <v>266</v>
      </c>
      <c r="J10" s="82">
        <v>461300</v>
      </c>
    </row>
    <row r="11" spans="1:10" ht="15.75" x14ac:dyDescent="0.2">
      <c r="A11" s="89" t="s">
        <v>388</v>
      </c>
      <c r="B11" s="81">
        <v>324300</v>
      </c>
      <c r="C11" s="81">
        <v>327400</v>
      </c>
      <c r="D11" s="81">
        <v>356600</v>
      </c>
      <c r="E11" s="81">
        <v>297400</v>
      </c>
      <c r="F11" s="81">
        <v>469600</v>
      </c>
      <c r="G11" s="81">
        <v>344900</v>
      </c>
      <c r="H11" s="81">
        <v>292100</v>
      </c>
      <c r="I11" s="81">
        <v>497300</v>
      </c>
      <c r="J11" s="82">
        <v>340500</v>
      </c>
    </row>
    <row r="12" spans="1:10" ht="15.75" x14ac:dyDescent="0.2">
      <c r="A12" s="89" t="s">
        <v>399</v>
      </c>
      <c r="B12" s="81">
        <v>498500</v>
      </c>
      <c r="C12" s="81">
        <v>526000</v>
      </c>
      <c r="D12" s="81">
        <v>584600</v>
      </c>
      <c r="E12" s="81">
        <v>594300</v>
      </c>
      <c r="F12" s="81" t="s">
        <v>266</v>
      </c>
      <c r="G12" s="81" t="s">
        <v>266</v>
      </c>
      <c r="H12" s="81" t="s">
        <v>266</v>
      </c>
      <c r="I12" s="81" t="s">
        <v>266</v>
      </c>
      <c r="J12" s="82">
        <v>559500</v>
      </c>
    </row>
    <row r="13" spans="1:10" ht="15.75" x14ac:dyDescent="0.2">
      <c r="A13" s="89" t="s">
        <v>398</v>
      </c>
      <c r="B13" s="81">
        <v>433500</v>
      </c>
      <c r="C13" s="81">
        <v>446800</v>
      </c>
      <c r="D13" s="81">
        <v>462200</v>
      </c>
      <c r="E13" s="81">
        <v>368500</v>
      </c>
      <c r="F13" s="81">
        <v>562700</v>
      </c>
      <c r="G13" s="81" t="s">
        <v>266</v>
      </c>
      <c r="H13" s="81" t="s">
        <v>266</v>
      </c>
      <c r="I13" s="81">
        <v>556200</v>
      </c>
      <c r="J13" s="82">
        <v>456300</v>
      </c>
    </row>
    <row r="14" spans="1:10" ht="15.75" x14ac:dyDescent="0.2">
      <c r="A14" s="89" t="s">
        <v>396</v>
      </c>
      <c r="B14" s="81">
        <v>348600</v>
      </c>
      <c r="C14" s="81" t="s">
        <v>266</v>
      </c>
      <c r="D14" s="81" t="s">
        <v>266</v>
      </c>
      <c r="E14" s="81" t="s">
        <v>266</v>
      </c>
      <c r="F14" s="81" t="s">
        <v>266</v>
      </c>
      <c r="G14" s="81" t="s">
        <v>266</v>
      </c>
      <c r="H14" s="81" t="s">
        <v>266</v>
      </c>
      <c r="I14" s="81" t="s">
        <v>266</v>
      </c>
      <c r="J14" s="82">
        <v>319900</v>
      </c>
    </row>
    <row r="15" spans="1:10" ht="15.75" x14ac:dyDescent="0.2">
      <c r="A15" s="89" t="s">
        <v>391</v>
      </c>
      <c r="B15" s="81">
        <v>436000</v>
      </c>
      <c r="C15" s="81">
        <v>432500</v>
      </c>
      <c r="D15" s="81">
        <v>476400</v>
      </c>
      <c r="E15" s="81">
        <v>382400</v>
      </c>
      <c r="F15" s="81">
        <v>484300</v>
      </c>
      <c r="G15" s="81">
        <v>513900</v>
      </c>
      <c r="H15" s="81">
        <v>379900</v>
      </c>
      <c r="I15" s="81">
        <v>578600</v>
      </c>
      <c r="J15" s="82">
        <v>447600</v>
      </c>
    </row>
    <row r="16" spans="1:10" ht="15.75" x14ac:dyDescent="0.2">
      <c r="A16" s="89" t="s">
        <v>392</v>
      </c>
      <c r="B16" s="81">
        <v>401200</v>
      </c>
      <c r="C16" s="81">
        <v>442600</v>
      </c>
      <c r="D16" s="81">
        <v>423900</v>
      </c>
      <c r="E16" s="81">
        <v>392200</v>
      </c>
      <c r="F16" s="81">
        <v>418600</v>
      </c>
      <c r="G16" s="81" t="s">
        <v>266</v>
      </c>
      <c r="H16" s="81" t="s">
        <v>266</v>
      </c>
      <c r="I16" s="81" t="s">
        <v>266</v>
      </c>
      <c r="J16" s="82">
        <v>423200</v>
      </c>
    </row>
    <row r="17" spans="1:10" ht="15.75" x14ac:dyDescent="0.2">
      <c r="A17" s="89" t="s">
        <v>400</v>
      </c>
      <c r="B17" s="81" t="s">
        <v>266</v>
      </c>
      <c r="C17" s="81" t="s">
        <v>266</v>
      </c>
      <c r="D17" s="81" t="s">
        <v>266</v>
      </c>
      <c r="E17" s="81" t="s">
        <v>266</v>
      </c>
      <c r="F17" s="81" t="s">
        <v>266</v>
      </c>
      <c r="G17" s="81" t="s">
        <v>266</v>
      </c>
      <c r="H17" s="81" t="s">
        <v>266</v>
      </c>
      <c r="I17" s="81" t="s">
        <v>266</v>
      </c>
      <c r="J17" s="82" t="s">
        <v>266</v>
      </c>
    </row>
    <row r="18" spans="1:10" ht="16.5" thickBot="1" x14ac:dyDescent="0.25">
      <c r="A18" s="91" t="s">
        <v>383</v>
      </c>
      <c r="B18" s="81">
        <v>404800</v>
      </c>
      <c r="C18" s="81">
        <v>443200</v>
      </c>
      <c r="D18" s="81">
        <v>412200</v>
      </c>
      <c r="E18" s="81">
        <v>455500</v>
      </c>
      <c r="F18" s="81">
        <v>420100</v>
      </c>
      <c r="G18" s="81" t="s">
        <v>266</v>
      </c>
      <c r="H18" s="81" t="s">
        <v>266</v>
      </c>
      <c r="I18" s="81" t="s">
        <v>266</v>
      </c>
      <c r="J18" s="82">
        <v>424100</v>
      </c>
    </row>
    <row r="19" spans="1:10" ht="15.75" x14ac:dyDescent="0.2">
      <c r="A19" s="77" t="s">
        <v>380</v>
      </c>
      <c r="B19" s="86">
        <v>359900</v>
      </c>
      <c r="C19" s="86">
        <v>357500</v>
      </c>
      <c r="D19" s="86">
        <v>390000</v>
      </c>
      <c r="E19" s="86">
        <v>334500</v>
      </c>
      <c r="F19" s="86">
        <v>404900</v>
      </c>
      <c r="G19" s="86">
        <v>403000</v>
      </c>
      <c r="H19" s="86">
        <v>355700</v>
      </c>
      <c r="I19" s="86">
        <v>551100</v>
      </c>
      <c r="J19" s="87">
        <v>371800</v>
      </c>
    </row>
    <row r="20" spans="1:10" s="203" customFormat="1" x14ac:dyDescent="0.2">
      <c r="A20" s="203" t="s">
        <v>242</v>
      </c>
    </row>
  </sheetData>
  <mergeCells count="2">
    <mergeCell ref="A1:J1"/>
    <mergeCell ref="A20:XFD20"/>
  </mergeCells>
  <hyperlinks>
    <hyperlink ref="A20" location="TableOfContents!A1" display="Back to Table of Contents" xr:uid="{0206B867-CB80-4805-B05E-A5E10E9E036E}"/>
  </hyperlinks>
  <pageMargins left="0.7" right="0.7" top="0.75" bottom="0.75" header="0.3" footer="0.3"/>
  <pageSetup paperSize="9" orientation="portrait" r:id="rId1"/>
  <tableParts count="1">
    <tablePart r:id="rId2"/>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J19"/>
  <sheetViews>
    <sheetView zoomScaleNormal="100" workbookViewId="0">
      <selection sqref="A1:J1"/>
    </sheetView>
  </sheetViews>
  <sheetFormatPr defaultColWidth="0" defaultRowHeight="15" zeroHeight="1" x14ac:dyDescent="0.2"/>
  <cols>
    <col min="1" max="1" width="30" style="7" bestFit="1" customWidth="1"/>
    <col min="2" max="10" width="10" style="7" customWidth="1"/>
    <col min="11" max="16384" width="9.140625" style="7" hidden="1"/>
  </cols>
  <sheetData>
    <row r="1" spans="1:10" ht="15.6" customHeight="1" x14ac:dyDescent="0.2">
      <c r="A1" s="201" t="str">
        <f>T_h073</f>
        <v>Table N.73 Average payments (participants in SIL) by reported level of function for the year ending 31 March 2023 ($)</v>
      </c>
      <c r="B1" s="201"/>
      <c r="C1" s="201"/>
      <c r="D1" s="201"/>
      <c r="E1" s="201"/>
      <c r="F1" s="201"/>
      <c r="G1" s="201"/>
      <c r="H1" s="201"/>
      <c r="I1" s="201"/>
      <c r="J1" s="201"/>
    </row>
    <row r="2" spans="1:10" ht="16.5" thickBot="1" x14ac:dyDescent="0.25">
      <c r="A2" s="92" t="s">
        <v>49</v>
      </c>
      <c r="B2" s="24" t="s">
        <v>35</v>
      </c>
      <c r="C2" s="24" t="s">
        <v>36</v>
      </c>
      <c r="D2" s="24" t="s">
        <v>37</v>
      </c>
      <c r="E2" s="24" t="s">
        <v>38</v>
      </c>
      <c r="F2" s="24" t="s">
        <v>39</v>
      </c>
      <c r="G2" s="24" t="s">
        <v>40</v>
      </c>
      <c r="H2" s="24" t="s">
        <v>41</v>
      </c>
      <c r="I2" s="24" t="s">
        <v>42</v>
      </c>
      <c r="J2" s="63" t="s">
        <v>43</v>
      </c>
    </row>
    <row r="3" spans="1:10" ht="15.75" x14ac:dyDescent="0.2">
      <c r="A3" s="80">
        <v>1</v>
      </c>
      <c r="B3" s="81" t="s">
        <v>266</v>
      </c>
      <c r="C3" s="81" t="s">
        <v>266</v>
      </c>
      <c r="D3" s="81" t="s">
        <v>266</v>
      </c>
      <c r="E3" s="81" t="s">
        <v>266</v>
      </c>
      <c r="F3" s="81" t="s">
        <v>266</v>
      </c>
      <c r="G3" s="81" t="s">
        <v>266</v>
      </c>
      <c r="H3" s="81" t="s">
        <v>266</v>
      </c>
      <c r="I3" s="81" t="s">
        <v>266</v>
      </c>
      <c r="J3" s="82">
        <v>339800</v>
      </c>
    </row>
    <row r="4" spans="1:10" ht="15.75" x14ac:dyDescent="0.2">
      <c r="A4" s="83">
        <v>2</v>
      </c>
      <c r="B4" s="81" t="s">
        <v>266</v>
      </c>
      <c r="C4" s="81" t="s">
        <v>266</v>
      </c>
      <c r="D4" s="81" t="s">
        <v>266</v>
      </c>
      <c r="E4" s="81" t="s">
        <v>266</v>
      </c>
      <c r="F4" s="81" t="s">
        <v>266</v>
      </c>
      <c r="G4" s="81" t="s">
        <v>266</v>
      </c>
      <c r="H4" s="81" t="s">
        <v>266</v>
      </c>
      <c r="I4" s="81" t="s">
        <v>266</v>
      </c>
      <c r="J4" s="82" t="s">
        <v>266</v>
      </c>
    </row>
    <row r="5" spans="1:10" ht="15.75" x14ac:dyDescent="0.2">
      <c r="A5" s="83">
        <v>3</v>
      </c>
      <c r="B5" s="81">
        <v>310900</v>
      </c>
      <c r="C5" s="81">
        <v>317700</v>
      </c>
      <c r="D5" s="81">
        <v>367300</v>
      </c>
      <c r="E5" s="81" t="s">
        <v>266</v>
      </c>
      <c r="F5" s="81">
        <v>303100</v>
      </c>
      <c r="G5" s="81" t="s">
        <v>266</v>
      </c>
      <c r="H5" s="81" t="s">
        <v>266</v>
      </c>
      <c r="I5" s="81" t="s">
        <v>266</v>
      </c>
      <c r="J5" s="82">
        <v>330600</v>
      </c>
    </row>
    <row r="6" spans="1:10" ht="15.75" x14ac:dyDescent="0.2">
      <c r="A6" s="83">
        <v>4</v>
      </c>
      <c r="B6" s="81">
        <v>348000</v>
      </c>
      <c r="C6" s="81" t="s">
        <v>266</v>
      </c>
      <c r="D6" s="81">
        <v>415400</v>
      </c>
      <c r="E6" s="81" t="s">
        <v>266</v>
      </c>
      <c r="F6" s="81" t="s">
        <v>266</v>
      </c>
      <c r="G6" s="81" t="s">
        <v>266</v>
      </c>
      <c r="H6" s="81" t="s">
        <v>266</v>
      </c>
      <c r="I6" s="81" t="s">
        <v>266</v>
      </c>
      <c r="J6" s="82">
        <v>374500</v>
      </c>
    </row>
    <row r="7" spans="1:10" ht="15.75" x14ac:dyDescent="0.2">
      <c r="A7" s="83">
        <v>5</v>
      </c>
      <c r="B7" s="81">
        <v>295900</v>
      </c>
      <c r="C7" s="81">
        <v>348600</v>
      </c>
      <c r="D7" s="81">
        <v>331100</v>
      </c>
      <c r="E7" s="81" t="s">
        <v>266</v>
      </c>
      <c r="F7" s="81">
        <v>366000</v>
      </c>
      <c r="G7" s="81" t="s">
        <v>266</v>
      </c>
      <c r="H7" s="81" t="s">
        <v>266</v>
      </c>
      <c r="I7" s="81" t="s">
        <v>266</v>
      </c>
      <c r="J7" s="82">
        <v>324100</v>
      </c>
    </row>
    <row r="8" spans="1:10" ht="15.75" x14ac:dyDescent="0.2">
      <c r="A8" s="83">
        <v>6</v>
      </c>
      <c r="B8" s="81">
        <v>299400</v>
      </c>
      <c r="C8" s="81">
        <v>329200</v>
      </c>
      <c r="D8" s="81">
        <v>298700</v>
      </c>
      <c r="E8" s="81">
        <v>255300</v>
      </c>
      <c r="F8" s="81">
        <v>262900</v>
      </c>
      <c r="G8" s="81">
        <v>301300</v>
      </c>
      <c r="H8" s="81" t="s">
        <v>266</v>
      </c>
      <c r="I8" s="81" t="s">
        <v>266</v>
      </c>
      <c r="J8" s="82">
        <v>294700</v>
      </c>
    </row>
    <row r="9" spans="1:10" ht="15.75" x14ac:dyDescent="0.2">
      <c r="A9" s="83">
        <v>7</v>
      </c>
      <c r="B9" s="81">
        <v>332100</v>
      </c>
      <c r="C9" s="81">
        <v>338800</v>
      </c>
      <c r="D9" s="81">
        <v>346800</v>
      </c>
      <c r="E9" s="81" t="s">
        <v>266</v>
      </c>
      <c r="F9" s="81">
        <v>364800</v>
      </c>
      <c r="G9" s="81">
        <v>348200</v>
      </c>
      <c r="H9" s="81">
        <v>335900</v>
      </c>
      <c r="I9" s="81" t="s">
        <v>266</v>
      </c>
      <c r="J9" s="82">
        <v>340100</v>
      </c>
    </row>
    <row r="10" spans="1:10" ht="15.75" x14ac:dyDescent="0.2">
      <c r="A10" s="83">
        <v>8</v>
      </c>
      <c r="B10" s="81">
        <v>283500</v>
      </c>
      <c r="C10" s="81">
        <v>254500</v>
      </c>
      <c r="D10" s="81">
        <v>307000</v>
      </c>
      <c r="E10" s="81">
        <v>262200</v>
      </c>
      <c r="F10" s="81">
        <v>280900</v>
      </c>
      <c r="G10" s="81">
        <v>279300</v>
      </c>
      <c r="H10" s="81">
        <v>271900</v>
      </c>
      <c r="I10" s="81">
        <v>452600</v>
      </c>
      <c r="J10" s="82">
        <v>290200</v>
      </c>
    </row>
    <row r="11" spans="1:10" ht="15.75" x14ac:dyDescent="0.2">
      <c r="A11" s="83">
        <v>9</v>
      </c>
      <c r="B11" s="81" t="s">
        <v>266</v>
      </c>
      <c r="C11" s="81" t="s">
        <v>266</v>
      </c>
      <c r="D11" s="81" t="s">
        <v>266</v>
      </c>
      <c r="E11" s="81" t="s">
        <v>266</v>
      </c>
      <c r="F11" s="81" t="s">
        <v>266</v>
      </c>
      <c r="G11" s="81" t="s">
        <v>266</v>
      </c>
      <c r="H11" s="81" t="s">
        <v>266</v>
      </c>
      <c r="I11" s="81" t="s">
        <v>266</v>
      </c>
      <c r="J11" s="82">
        <v>381900</v>
      </c>
    </row>
    <row r="12" spans="1:10" ht="15.75" x14ac:dyDescent="0.2">
      <c r="A12" s="83">
        <v>10</v>
      </c>
      <c r="B12" s="81">
        <v>305600</v>
      </c>
      <c r="C12" s="81">
        <v>288000</v>
      </c>
      <c r="D12" s="81">
        <v>330500</v>
      </c>
      <c r="E12" s="81">
        <v>290500</v>
      </c>
      <c r="F12" s="81">
        <v>378200</v>
      </c>
      <c r="G12" s="81">
        <v>338500</v>
      </c>
      <c r="H12" s="81">
        <v>278600</v>
      </c>
      <c r="I12" s="81">
        <v>533800</v>
      </c>
      <c r="J12" s="82">
        <v>323600</v>
      </c>
    </row>
    <row r="13" spans="1:10" ht="15.75" x14ac:dyDescent="0.2">
      <c r="A13" s="83">
        <v>11</v>
      </c>
      <c r="B13" s="81">
        <v>370800</v>
      </c>
      <c r="C13" s="81">
        <v>361300</v>
      </c>
      <c r="D13" s="81">
        <v>374000</v>
      </c>
      <c r="E13" s="81">
        <v>372600</v>
      </c>
      <c r="F13" s="81">
        <v>552200</v>
      </c>
      <c r="G13" s="81">
        <v>409000</v>
      </c>
      <c r="H13" s="81">
        <v>336600</v>
      </c>
      <c r="I13" s="81" t="s">
        <v>266</v>
      </c>
      <c r="J13" s="82">
        <v>378600</v>
      </c>
    </row>
    <row r="14" spans="1:10" ht="15.75" x14ac:dyDescent="0.2">
      <c r="A14" s="83">
        <v>12</v>
      </c>
      <c r="B14" s="81">
        <v>360400</v>
      </c>
      <c r="C14" s="81">
        <v>354100</v>
      </c>
      <c r="D14" s="81">
        <v>405200</v>
      </c>
      <c r="E14" s="81">
        <v>338600</v>
      </c>
      <c r="F14" s="81">
        <v>429900</v>
      </c>
      <c r="G14" s="81">
        <v>409300</v>
      </c>
      <c r="H14" s="81">
        <v>365400</v>
      </c>
      <c r="I14" s="81">
        <v>609800</v>
      </c>
      <c r="J14" s="82">
        <v>374900</v>
      </c>
    </row>
    <row r="15" spans="1:10" ht="15.75" x14ac:dyDescent="0.2">
      <c r="A15" s="83">
        <v>13</v>
      </c>
      <c r="B15" s="81">
        <v>442500</v>
      </c>
      <c r="C15" s="81">
        <v>475200</v>
      </c>
      <c r="D15" s="81">
        <v>496300</v>
      </c>
      <c r="E15" s="81">
        <v>360800</v>
      </c>
      <c r="F15" s="81">
        <v>544300</v>
      </c>
      <c r="G15" s="81">
        <v>566700</v>
      </c>
      <c r="H15" s="81">
        <v>428000</v>
      </c>
      <c r="I15" s="81">
        <v>605400</v>
      </c>
      <c r="J15" s="82">
        <v>465000</v>
      </c>
    </row>
    <row r="16" spans="1:10" ht="15.75" x14ac:dyDescent="0.2">
      <c r="A16" s="83">
        <v>14</v>
      </c>
      <c r="B16" s="81">
        <v>436700</v>
      </c>
      <c r="C16" s="81">
        <v>409200</v>
      </c>
      <c r="D16" s="81">
        <v>476700</v>
      </c>
      <c r="E16" s="81">
        <v>381900</v>
      </c>
      <c r="F16" s="81">
        <v>464500</v>
      </c>
      <c r="G16" s="81">
        <v>538000</v>
      </c>
      <c r="H16" s="81">
        <v>413300</v>
      </c>
      <c r="I16" s="81">
        <v>564700</v>
      </c>
      <c r="J16" s="82">
        <v>441300</v>
      </c>
    </row>
    <row r="17" spans="1:10" ht="16.5" thickBot="1" x14ac:dyDescent="0.25">
      <c r="A17" s="84">
        <v>15</v>
      </c>
      <c r="B17" s="81" t="s">
        <v>266</v>
      </c>
      <c r="C17" s="81" t="s">
        <v>266</v>
      </c>
      <c r="D17" s="81" t="s">
        <v>266</v>
      </c>
      <c r="E17" s="81" t="s">
        <v>266</v>
      </c>
      <c r="F17" s="81" t="s">
        <v>266</v>
      </c>
      <c r="G17" s="81" t="s">
        <v>266</v>
      </c>
      <c r="H17" s="81" t="s">
        <v>266</v>
      </c>
      <c r="I17" s="81" t="s">
        <v>266</v>
      </c>
      <c r="J17" s="82">
        <v>597500</v>
      </c>
    </row>
    <row r="18" spans="1:10" ht="15.75" x14ac:dyDescent="0.2">
      <c r="A18" s="77" t="s">
        <v>380</v>
      </c>
      <c r="B18" s="86">
        <v>359900</v>
      </c>
      <c r="C18" s="86">
        <v>357500</v>
      </c>
      <c r="D18" s="86">
        <v>390000</v>
      </c>
      <c r="E18" s="86">
        <v>334500</v>
      </c>
      <c r="F18" s="86">
        <v>404900</v>
      </c>
      <c r="G18" s="86">
        <v>403000</v>
      </c>
      <c r="H18" s="86">
        <v>355700</v>
      </c>
      <c r="I18" s="86">
        <v>551100</v>
      </c>
      <c r="J18" s="87">
        <v>371800</v>
      </c>
    </row>
    <row r="19" spans="1:10" s="203" customFormat="1" x14ac:dyDescent="0.2">
      <c r="A19" s="203" t="s">
        <v>242</v>
      </c>
    </row>
  </sheetData>
  <mergeCells count="2">
    <mergeCell ref="A1:J1"/>
    <mergeCell ref="A19:XFD19"/>
  </mergeCells>
  <hyperlinks>
    <hyperlink ref="A19" location="TableOfContents!A1" display="Back to Table of Contents" xr:uid="{9E7C8BDD-678D-4318-9473-7789B52672AD}"/>
  </hyperlinks>
  <pageMargins left="0.7" right="0.7" top="0.75" bottom="0.75" header="0.3" footer="0.3"/>
  <pageSetup paperSize="9" orientation="portrait" r:id="rId1"/>
  <tableParts count="1">
    <tablePart r:id="rId2"/>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J19"/>
  <sheetViews>
    <sheetView zoomScaleNormal="100" workbookViewId="0">
      <selection sqref="A1:J1"/>
    </sheetView>
  </sheetViews>
  <sheetFormatPr defaultColWidth="0" defaultRowHeight="15" zeroHeight="1" x14ac:dyDescent="0.2"/>
  <cols>
    <col min="1" max="1" width="43" style="7" bestFit="1" customWidth="1"/>
    <col min="2" max="10" width="10" style="7" customWidth="1"/>
    <col min="11" max="16384" width="9.140625" style="7" hidden="1"/>
  </cols>
  <sheetData>
    <row r="1" spans="1:10" ht="15" customHeight="1" x14ac:dyDescent="0.2">
      <c r="A1" s="201" t="str">
        <f>T_h074</f>
        <v>Table N.74 Total payments (participants in SIL) by support category for the year ending 31 March 2023 ($m)</v>
      </c>
      <c r="B1" s="201"/>
      <c r="C1" s="201"/>
      <c r="D1" s="201"/>
      <c r="E1" s="201"/>
      <c r="F1" s="201"/>
      <c r="G1" s="201"/>
      <c r="H1" s="201"/>
      <c r="I1" s="201"/>
      <c r="J1" s="201"/>
    </row>
    <row r="2" spans="1:10" ht="16.5" thickBot="1" x14ac:dyDescent="0.25">
      <c r="A2" s="12" t="s">
        <v>50</v>
      </c>
      <c r="B2" s="14" t="s">
        <v>35</v>
      </c>
      <c r="C2" s="14" t="s">
        <v>36</v>
      </c>
      <c r="D2" s="14" t="s">
        <v>37</v>
      </c>
      <c r="E2" s="14" t="s">
        <v>38</v>
      </c>
      <c r="F2" s="14" t="s">
        <v>39</v>
      </c>
      <c r="G2" s="14" t="s">
        <v>40</v>
      </c>
      <c r="H2" s="14" t="s">
        <v>41</v>
      </c>
      <c r="I2" s="14" t="s">
        <v>42</v>
      </c>
      <c r="J2" s="25" t="s">
        <v>43</v>
      </c>
    </row>
    <row r="3" spans="1:10" ht="15.75" x14ac:dyDescent="0.2">
      <c r="A3" s="64" t="s">
        <v>4</v>
      </c>
      <c r="B3" s="65">
        <v>2781270076.2615809</v>
      </c>
      <c r="C3" s="65">
        <v>1573335434.991786</v>
      </c>
      <c r="D3" s="65">
        <v>1692359163.1810117</v>
      </c>
      <c r="E3" s="65">
        <v>649494513.50136852</v>
      </c>
      <c r="F3" s="65">
        <v>902078915.31287158</v>
      </c>
      <c r="G3" s="65">
        <v>285555024.45207429</v>
      </c>
      <c r="H3" s="65">
        <v>156756190.98951247</v>
      </c>
      <c r="I3" s="65">
        <v>216393977.8424657</v>
      </c>
      <c r="J3" s="66">
        <v>8257266997.57267</v>
      </c>
    </row>
    <row r="4" spans="1:10" ht="15.75" x14ac:dyDescent="0.2">
      <c r="A4" s="67" t="s">
        <v>5</v>
      </c>
      <c r="B4" s="65">
        <v>23349404.990000114</v>
      </c>
      <c r="C4" s="65">
        <v>14541787.110000094</v>
      </c>
      <c r="D4" s="65">
        <v>16791105.690000121</v>
      </c>
      <c r="E4" s="65">
        <v>6481672.9800000153</v>
      </c>
      <c r="F4" s="65">
        <v>7541646.7499999907</v>
      </c>
      <c r="G4" s="65">
        <v>2074250.8999999976</v>
      </c>
      <c r="H4" s="65">
        <v>1278022.4899999979</v>
      </c>
      <c r="I4" s="65">
        <v>1497600.7999999986</v>
      </c>
      <c r="J4" s="66">
        <v>73555491.710000321</v>
      </c>
    </row>
    <row r="5" spans="1:10" ht="15.75" x14ac:dyDescent="0.2">
      <c r="A5" s="67" t="s">
        <v>6</v>
      </c>
      <c r="B5" s="65">
        <v>472221301.13999987</v>
      </c>
      <c r="C5" s="65">
        <v>346195449.19660628</v>
      </c>
      <c r="D5" s="65">
        <v>315483491.22999901</v>
      </c>
      <c r="E5" s="65">
        <v>107548461.05999975</v>
      </c>
      <c r="F5" s="65">
        <v>89255641.399999857</v>
      </c>
      <c r="G5" s="65">
        <v>66349093.369999968</v>
      </c>
      <c r="H5" s="65">
        <v>22520651.669999972</v>
      </c>
      <c r="I5" s="65">
        <v>31077047.980000004</v>
      </c>
      <c r="J5" s="66">
        <v>1450669528.1066048</v>
      </c>
    </row>
    <row r="6" spans="1:10" ht="15.75" x14ac:dyDescent="0.2">
      <c r="A6" s="67" t="s">
        <v>7</v>
      </c>
      <c r="B6" s="65">
        <v>22081911.567129031</v>
      </c>
      <c r="C6" s="65">
        <v>14090005.840755075</v>
      </c>
      <c r="D6" s="65">
        <v>9858173.3017810043</v>
      </c>
      <c r="E6" s="65">
        <v>3388690.711760412</v>
      </c>
      <c r="F6" s="65">
        <v>3754803.5715044942</v>
      </c>
      <c r="G6" s="65">
        <v>1925540.7616438621</v>
      </c>
      <c r="H6" s="65">
        <v>1074030.9987227395</v>
      </c>
      <c r="I6" s="70">
        <v>388358.65520547982</v>
      </c>
      <c r="J6" s="66">
        <v>56562607.408502094</v>
      </c>
    </row>
    <row r="7" spans="1:10" ht="15.75" x14ac:dyDescent="0.2">
      <c r="A7" s="64" t="s">
        <v>8</v>
      </c>
      <c r="B7" s="68">
        <v>7849395.540002781</v>
      </c>
      <c r="C7" s="68">
        <v>7735028.3400028227</v>
      </c>
      <c r="D7" s="68">
        <v>5485803.4300005082</v>
      </c>
      <c r="E7" s="68">
        <v>1359648.7199999769</v>
      </c>
      <c r="F7" s="68">
        <v>3635718.2999993954</v>
      </c>
      <c r="G7" s="68">
        <v>974281.56000004045</v>
      </c>
      <c r="H7" s="68">
        <v>586942.01000001584</v>
      </c>
      <c r="I7" s="68">
        <v>602801.49000001</v>
      </c>
      <c r="J7" s="69">
        <v>28230385.720005553</v>
      </c>
    </row>
    <row r="8" spans="1:10" ht="15.75" x14ac:dyDescent="0.2">
      <c r="A8" s="67" t="s">
        <v>9</v>
      </c>
      <c r="B8" s="65">
        <v>69111433.669998065</v>
      </c>
      <c r="C8" s="65">
        <v>56787680.139999337</v>
      </c>
      <c r="D8" s="65">
        <v>43116346.730001293</v>
      </c>
      <c r="E8" s="65">
        <v>23793438.611370347</v>
      </c>
      <c r="F8" s="65">
        <v>25449570.051408961</v>
      </c>
      <c r="G8" s="65">
        <v>6153444.2300000144</v>
      </c>
      <c r="H8" s="65">
        <v>4372987.5699999928</v>
      </c>
      <c r="I8" s="65">
        <v>4445450.1299999952</v>
      </c>
      <c r="J8" s="66">
        <v>233230351.13277802</v>
      </c>
    </row>
    <row r="9" spans="1:10" ht="15.75" x14ac:dyDescent="0.2">
      <c r="A9" s="67" t="s">
        <v>10</v>
      </c>
      <c r="B9" s="65">
        <v>853812.06000000052</v>
      </c>
      <c r="C9" s="70">
        <v>404781.11999999924</v>
      </c>
      <c r="D9" s="70">
        <v>411960.78000000055</v>
      </c>
      <c r="E9" s="70">
        <v>186854.23999999987</v>
      </c>
      <c r="F9" s="70">
        <v>216903.8999999995</v>
      </c>
      <c r="G9" s="70">
        <v>121448.72000000035</v>
      </c>
      <c r="H9" s="70">
        <v>50781.160000000462</v>
      </c>
      <c r="I9" s="70">
        <v>151319.62999999974</v>
      </c>
      <c r="J9" s="66">
        <v>2397861.6100000003</v>
      </c>
    </row>
    <row r="10" spans="1:10" ht="15.75" x14ac:dyDescent="0.2">
      <c r="A10" s="67" t="s">
        <v>11</v>
      </c>
      <c r="B10" s="65">
        <v>2413747.1499999641</v>
      </c>
      <c r="C10" s="70">
        <v>398710.82999999967</v>
      </c>
      <c r="D10" s="70">
        <v>467373.99999999994</v>
      </c>
      <c r="E10" s="70">
        <v>349595.52999999991</v>
      </c>
      <c r="F10" s="70">
        <v>269238.67999999993</v>
      </c>
      <c r="G10" s="70">
        <v>78388.190000000017</v>
      </c>
      <c r="H10" s="70">
        <v>158216.8600000001</v>
      </c>
      <c r="I10" s="71">
        <v>17426.590000000015</v>
      </c>
      <c r="J10" s="66">
        <v>4152697.8299999638</v>
      </c>
    </row>
    <row r="11" spans="1:10" ht="15.75" x14ac:dyDescent="0.2">
      <c r="A11" s="67" t="s">
        <v>12</v>
      </c>
      <c r="B11" s="72">
        <v>650.90000000000089</v>
      </c>
      <c r="C11" s="72">
        <v>1129.389999999968</v>
      </c>
      <c r="D11" s="65">
        <v>382.09999999999832</v>
      </c>
      <c r="E11" s="65">
        <v>-1.1368683772161603E-13</v>
      </c>
      <c r="F11" s="65">
        <v>3.637978807091713E-12</v>
      </c>
      <c r="G11" s="65">
        <v>-1.1368683772161603E-13</v>
      </c>
      <c r="H11" s="65">
        <v>-7.4180661613354459E-12</v>
      </c>
      <c r="I11" s="70" t="s">
        <v>266</v>
      </c>
      <c r="J11" s="94">
        <v>2162.3899999999635</v>
      </c>
    </row>
    <row r="12" spans="1:10" ht="15.75" x14ac:dyDescent="0.2">
      <c r="A12" s="67" t="s">
        <v>13</v>
      </c>
      <c r="B12" s="70" t="s">
        <v>266</v>
      </c>
      <c r="C12" s="65">
        <v>-4.5474735088646412E-13</v>
      </c>
      <c r="D12" s="65">
        <v>3.637978807091713E-12</v>
      </c>
      <c r="E12" s="70" t="s">
        <v>266</v>
      </c>
      <c r="F12" s="65">
        <v>-1.8189894035458565E-12</v>
      </c>
      <c r="G12" s="65">
        <v>4.5474735088646412E-12</v>
      </c>
      <c r="H12" s="65" t="s">
        <v>266</v>
      </c>
      <c r="I12" s="65" t="s">
        <v>266</v>
      </c>
      <c r="J12" s="66">
        <v>5.9117155615240335E-12</v>
      </c>
    </row>
    <row r="13" spans="1:10" ht="15.75" x14ac:dyDescent="0.2">
      <c r="A13" s="67" t="s">
        <v>14</v>
      </c>
      <c r="B13" s="65">
        <v>64081422.31000071</v>
      </c>
      <c r="C13" s="65">
        <v>33195903.310000408</v>
      </c>
      <c r="D13" s="65">
        <v>25997693.70000023</v>
      </c>
      <c r="E13" s="65">
        <v>16233224.660000196</v>
      </c>
      <c r="F13" s="65">
        <v>17257691.23000019</v>
      </c>
      <c r="G13" s="65">
        <v>5713484.7300000088</v>
      </c>
      <c r="H13" s="65">
        <v>2258337.2499999986</v>
      </c>
      <c r="I13" s="65">
        <v>3723856.8900000048</v>
      </c>
      <c r="J13" s="66">
        <v>168463796.48000172</v>
      </c>
    </row>
    <row r="14" spans="1:10" ht="15.75" x14ac:dyDescent="0.2">
      <c r="A14" s="67" t="s">
        <v>15</v>
      </c>
      <c r="B14" s="65">
        <v>940359.26999999979</v>
      </c>
      <c r="C14" s="70">
        <v>362308.04999999976</v>
      </c>
      <c r="D14" s="70">
        <v>397952.2199999998</v>
      </c>
      <c r="E14" s="70">
        <v>175298.94999999966</v>
      </c>
      <c r="F14" s="70">
        <v>297579.3600000001</v>
      </c>
      <c r="G14" s="70">
        <v>343585.17000000039</v>
      </c>
      <c r="H14" s="70">
        <v>83202.080000000482</v>
      </c>
      <c r="I14" s="70">
        <v>407998.37</v>
      </c>
      <c r="J14" s="66">
        <v>3008283.4699999997</v>
      </c>
    </row>
    <row r="15" spans="1:10" ht="15.75" x14ac:dyDescent="0.2">
      <c r="A15" s="73" t="s">
        <v>16</v>
      </c>
      <c r="B15" s="74">
        <v>45008998.259999588</v>
      </c>
      <c r="C15" s="74">
        <v>34307632.249999464</v>
      </c>
      <c r="D15" s="74">
        <v>31173493.739999674</v>
      </c>
      <c r="E15" s="74">
        <v>10956086.259999979</v>
      </c>
      <c r="F15" s="74">
        <v>12979178.779999999</v>
      </c>
      <c r="G15" s="74">
        <v>4570937.1000000024</v>
      </c>
      <c r="H15" s="74">
        <v>2268937.0000000065</v>
      </c>
      <c r="I15" s="74">
        <v>4429535.0199999921</v>
      </c>
      <c r="J15" s="75">
        <v>145697089.07999873</v>
      </c>
    </row>
    <row r="16" spans="1:10" ht="15.75" x14ac:dyDescent="0.2">
      <c r="A16" s="67" t="s">
        <v>17</v>
      </c>
      <c r="B16" s="65">
        <v>26750706.910000056</v>
      </c>
      <c r="C16" s="65">
        <v>18327678.25</v>
      </c>
      <c r="D16" s="65">
        <v>16217392.370000025</v>
      </c>
      <c r="E16" s="65">
        <v>9481270.8800000027</v>
      </c>
      <c r="F16" s="65">
        <v>8073582.0099999961</v>
      </c>
      <c r="G16" s="65">
        <v>1726528.7300000004</v>
      </c>
      <c r="H16" s="65">
        <v>1455798.4700000002</v>
      </c>
      <c r="I16" s="65">
        <v>1561944.3099999996</v>
      </c>
      <c r="J16" s="66">
        <v>83594901.930000082</v>
      </c>
    </row>
    <row r="17" spans="1:10" ht="16.5" thickBot="1" x14ac:dyDescent="0.25">
      <c r="A17" s="76" t="s">
        <v>18</v>
      </c>
      <c r="B17" s="65">
        <v>61623870.509998672</v>
      </c>
      <c r="C17" s="65">
        <v>54902159.813012913</v>
      </c>
      <c r="D17" s="65">
        <v>30155571.270000003</v>
      </c>
      <c r="E17" s="65">
        <v>3963594.04</v>
      </c>
      <c r="F17" s="65">
        <v>17684364.350000039</v>
      </c>
      <c r="G17" s="65">
        <v>3232430.9881332889</v>
      </c>
      <c r="H17" s="65">
        <v>805162.09</v>
      </c>
      <c r="I17" s="65">
        <v>927499.97000000044</v>
      </c>
      <c r="J17" s="66">
        <v>173294653.03114489</v>
      </c>
    </row>
    <row r="18" spans="1:10" ht="15.75" x14ac:dyDescent="0.2">
      <c r="A18" s="77" t="s">
        <v>380</v>
      </c>
      <c r="B18" s="78">
        <v>3577557090.5387106</v>
      </c>
      <c r="C18" s="78">
        <v>2154585688.6321621</v>
      </c>
      <c r="D18" s="78">
        <v>2187915903.7427936</v>
      </c>
      <c r="E18" s="78">
        <v>839823424.21449912</v>
      </c>
      <c r="F18" s="78">
        <v>1088494833.6957843</v>
      </c>
      <c r="G18" s="78">
        <v>378818438.90185159</v>
      </c>
      <c r="H18" s="78">
        <v>193669260.63823524</v>
      </c>
      <c r="I18" s="78">
        <v>265624817.67767122</v>
      </c>
      <c r="J18" s="79">
        <v>10686537881.541704</v>
      </c>
    </row>
    <row r="19" spans="1:10" s="203" customFormat="1" x14ac:dyDescent="0.2">
      <c r="A19" s="203" t="s">
        <v>242</v>
      </c>
    </row>
  </sheetData>
  <mergeCells count="2">
    <mergeCell ref="A1:J1"/>
    <mergeCell ref="A19:XFD19"/>
  </mergeCells>
  <hyperlinks>
    <hyperlink ref="A19" location="TableOfContents!A1" display="Back to Table of Contents" xr:uid="{AFED9FA7-EDC4-4532-AB1F-880E02DC2EE0}"/>
  </hyperlinks>
  <pageMargins left="0.7" right="0.7" top="0.75" bottom="0.75" header="0.3" footer="0.3"/>
  <pageSetup paperSize="9" orientation="portrait" r:id="rId1"/>
  <tableParts count="1">
    <tablePart r:id="rId2"/>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J8"/>
  <sheetViews>
    <sheetView zoomScaleNormal="100" workbookViewId="0">
      <selection sqref="A1:J1"/>
    </sheetView>
  </sheetViews>
  <sheetFormatPr defaultColWidth="0" defaultRowHeight="15" zeroHeight="1" x14ac:dyDescent="0.2"/>
  <cols>
    <col min="1" max="1" width="26.5703125" style="7" bestFit="1" customWidth="1"/>
    <col min="2" max="10" width="10" style="7" customWidth="1"/>
    <col min="11" max="16384" width="9.140625" style="7" hidden="1"/>
  </cols>
  <sheetData>
    <row r="1" spans="1:10" ht="15" customHeight="1" x14ac:dyDescent="0.2">
      <c r="A1" s="201" t="str">
        <f>T_h075</f>
        <v>Table N.75 Total payments (participants not in SIL) by gender for the year ending 31 March 2023 ($m)</v>
      </c>
      <c r="B1" s="201"/>
      <c r="C1" s="201"/>
      <c r="D1" s="201"/>
      <c r="E1" s="201"/>
      <c r="F1" s="201"/>
      <c r="G1" s="201"/>
      <c r="H1" s="201"/>
      <c r="I1" s="201"/>
      <c r="J1" s="201"/>
    </row>
    <row r="2" spans="1:10" ht="16.5" thickBot="1" x14ac:dyDescent="0.25">
      <c r="A2" s="92" t="s">
        <v>45</v>
      </c>
      <c r="B2" s="24" t="s">
        <v>35</v>
      </c>
      <c r="C2" s="24" t="s">
        <v>36</v>
      </c>
      <c r="D2" s="24" t="s">
        <v>37</v>
      </c>
      <c r="E2" s="24" t="s">
        <v>38</v>
      </c>
      <c r="F2" s="24" t="s">
        <v>39</v>
      </c>
      <c r="G2" s="24" t="s">
        <v>40</v>
      </c>
      <c r="H2" s="24" t="s">
        <v>41</v>
      </c>
      <c r="I2" s="24" t="s">
        <v>42</v>
      </c>
      <c r="J2" s="63" t="s">
        <v>43</v>
      </c>
    </row>
    <row r="3" spans="1:10" ht="15.75" x14ac:dyDescent="0.2">
      <c r="A3" s="88" t="s">
        <v>381</v>
      </c>
      <c r="B3" s="65">
        <v>4017954325.6954241</v>
      </c>
      <c r="C3" s="65">
        <v>3303303478.285388</v>
      </c>
      <c r="D3" s="65">
        <v>2712925421.8828115</v>
      </c>
      <c r="E3" s="65">
        <v>1094711160.3430879</v>
      </c>
      <c r="F3" s="65">
        <v>976034576.31390834</v>
      </c>
      <c r="G3" s="65">
        <v>260058449.45560056</v>
      </c>
      <c r="H3" s="65">
        <v>171140067.79608989</v>
      </c>
      <c r="I3" s="65">
        <v>152164727.90827948</v>
      </c>
      <c r="J3" s="66">
        <v>12689499256.719759</v>
      </c>
    </row>
    <row r="4" spans="1:10" ht="15.75" x14ac:dyDescent="0.2">
      <c r="A4" s="89" t="s">
        <v>382</v>
      </c>
      <c r="B4" s="65">
        <v>2711569061.9352016</v>
      </c>
      <c r="C4" s="65">
        <v>2482458263.8034716</v>
      </c>
      <c r="D4" s="65">
        <v>2097232405.6665356</v>
      </c>
      <c r="E4" s="65">
        <v>788447926.84248042</v>
      </c>
      <c r="F4" s="65">
        <v>696320279.57017684</v>
      </c>
      <c r="G4" s="65">
        <v>195085710.39581841</v>
      </c>
      <c r="H4" s="65">
        <v>144379231.43419743</v>
      </c>
      <c r="I4" s="65">
        <v>86933390.268625736</v>
      </c>
      <c r="J4" s="66">
        <v>9203620612.6399307</v>
      </c>
    </row>
    <row r="5" spans="1:10" ht="16.5" thickBot="1" x14ac:dyDescent="0.25">
      <c r="A5" s="91" t="s">
        <v>383</v>
      </c>
      <c r="B5" s="65">
        <v>58366338.727141783</v>
      </c>
      <c r="C5" s="65">
        <v>55241327.58843413</v>
      </c>
      <c r="D5" s="65">
        <v>36676012.840926483</v>
      </c>
      <c r="E5" s="65">
        <v>13123548.895130707</v>
      </c>
      <c r="F5" s="65">
        <v>31316506.216714893</v>
      </c>
      <c r="G5" s="65">
        <v>8509089.5542349592</v>
      </c>
      <c r="H5" s="65">
        <v>2827819.0094720549</v>
      </c>
      <c r="I5" s="65">
        <v>702201.95849315065</v>
      </c>
      <c r="J5" s="66">
        <v>206801075.78054821</v>
      </c>
    </row>
    <row r="6" spans="1:10" ht="15.75" x14ac:dyDescent="0.2">
      <c r="A6" s="77" t="s">
        <v>380</v>
      </c>
      <c r="B6" s="78">
        <v>6787889726.3577671</v>
      </c>
      <c r="C6" s="78">
        <v>5841003069.6772938</v>
      </c>
      <c r="D6" s="78">
        <v>4846833840.3902731</v>
      </c>
      <c r="E6" s="78">
        <v>1896282636.080699</v>
      </c>
      <c r="F6" s="78">
        <v>1703671362.1008</v>
      </c>
      <c r="G6" s="78">
        <v>463653249.40565395</v>
      </c>
      <c r="H6" s="78">
        <v>318347118.23975939</v>
      </c>
      <c r="I6" s="78">
        <v>239800320.13539836</v>
      </c>
      <c r="J6" s="79">
        <v>22099920945.140236</v>
      </c>
    </row>
    <row r="7" spans="1:10" ht="42" customHeight="1" x14ac:dyDescent="0.2">
      <c r="A7" s="201" t="s">
        <v>283</v>
      </c>
      <c r="B7" s="201"/>
      <c r="C7" s="201"/>
      <c r="D7" s="201"/>
      <c r="E7" s="201"/>
      <c r="F7" s="201"/>
      <c r="G7" s="201"/>
      <c r="H7" s="201"/>
      <c r="I7" s="201"/>
      <c r="J7" s="201"/>
    </row>
    <row r="8" spans="1:10" s="207" customFormat="1" x14ac:dyDescent="0.2">
      <c r="A8" s="207" t="s">
        <v>242</v>
      </c>
    </row>
  </sheetData>
  <mergeCells count="3">
    <mergeCell ref="A1:J1"/>
    <mergeCell ref="A7:J7"/>
    <mergeCell ref="A8:XFD8"/>
  </mergeCells>
  <hyperlinks>
    <hyperlink ref="A8" location="TableOfContents!A1" display="Back to Table of Contents" xr:uid="{652CDF77-2960-48C4-A560-3DDE9BF02E70}"/>
  </hyperlinks>
  <pageMargins left="0.7" right="0.7" top="0.75" bottom="0.75" header="0.3" footer="0.3"/>
  <pageSetup paperSize="9" orientation="portrait" r:id="rId1"/>
  <tableParts count="1">
    <tablePart r:id="rId2"/>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J8"/>
  <sheetViews>
    <sheetView zoomScaleNormal="100" workbookViewId="0">
      <selection sqref="A1:J1"/>
    </sheetView>
  </sheetViews>
  <sheetFormatPr defaultColWidth="0" defaultRowHeight="15" zeroHeight="1" x14ac:dyDescent="0.2"/>
  <cols>
    <col min="1" max="1" width="26.5703125" style="7" bestFit="1" customWidth="1"/>
    <col min="2" max="10" width="10" style="7" customWidth="1"/>
    <col min="11" max="16384" width="9.140625" style="7" hidden="1"/>
  </cols>
  <sheetData>
    <row r="1" spans="1:10" ht="15" customHeight="1" x14ac:dyDescent="0.2">
      <c r="A1" s="201" t="str">
        <f>T_h076</f>
        <v>Table N.76 Average payments (participants not in SIL) by gender for the year ending 31 March 2023 ($)</v>
      </c>
      <c r="B1" s="201"/>
      <c r="C1" s="201"/>
      <c r="D1" s="201"/>
      <c r="E1" s="201"/>
      <c r="F1" s="201"/>
      <c r="G1" s="201"/>
      <c r="H1" s="201"/>
      <c r="I1" s="201"/>
      <c r="J1" s="201"/>
    </row>
    <row r="2" spans="1:10" ht="16.5" thickBot="1" x14ac:dyDescent="0.25">
      <c r="A2" s="12" t="s">
        <v>45</v>
      </c>
      <c r="B2" s="24" t="s">
        <v>35</v>
      </c>
      <c r="C2" s="24" t="s">
        <v>36</v>
      </c>
      <c r="D2" s="24" t="s">
        <v>37</v>
      </c>
      <c r="E2" s="24" t="s">
        <v>38</v>
      </c>
      <c r="F2" s="24" t="s">
        <v>39</v>
      </c>
      <c r="G2" s="24" t="s">
        <v>40</v>
      </c>
      <c r="H2" s="24" t="s">
        <v>41</v>
      </c>
      <c r="I2" s="24" t="s">
        <v>42</v>
      </c>
      <c r="J2" s="63" t="s">
        <v>43</v>
      </c>
    </row>
    <row r="3" spans="1:10" ht="15.75" x14ac:dyDescent="0.2">
      <c r="A3" s="88" t="s">
        <v>381</v>
      </c>
      <c r="B3" s="81">
        <v>40600</v>
      </c>
      <c r="C3" s="81">
        <v>38600</v>
      </c>
      <c r="D3" s="81">
        <v>39900</v>
      </c>
      <c r="E3" s="81">
        <v>39100</v>
      </c>
      <c r="F3" s="81">
        <v>34300</v>
      </c>
      <c r="G3" s="81">
        <v>37700</v>
      </c>
      <c r="H3" s="81">
        <v>31600</v>
      </c>
      <c r="I3" s="81">
        <v>49600</v>
      </c>
      <c r="J3" s="82">
        <v>39100</v>
      </c>
    </row>
    <row r="4" spans="1:10" ht="15.75" x14ac:dyDescent="0.2">
      <c r="A4" s="89" t="s">
        <v>382</v>
      </c>
      <c r="B4" s="81">
        <v>48000</v>
      </c>
      <c r="C4" s="81">
        <v>45500</v>
      </c>
      <c r="D4" s="81">
        <v>50000</v>
      </c>
      <c r="E4" s="81">
        <v>46100</v>
      </c>
      <c r="F4" s="81">
        <v>42700</v>
      </c>
      <c r="G4" s="81">
        <v>45000</v>
      </c>
      <c r="H4" s="81">
        <v>40900</v>
      </c>
      <c r="I4" s="81">
        <v>55400</v>
      </c>
      <c r="J4" s="82">
        <v>47000</v>
      </c>
    </row>
    <row r="5" spans="1:10" ht="16.5" thickBot="1" x14ac:dyDescent="0.25">
      <c r="A5" s="91" t="s">
        <v>383</v>
      </c>
      <c r="B5" s="81">
        <v>31800</v>
      </c>
      <c r="C5" s="81">
        <v>27800</v>
      </c>
      <c r="D5" s="81">
        <v>34600</v>
      </c>
      <c r="E5" s="81">
        <v>30600</v>
      </c>
      <c r="F5" s="81">
        <v>44500</v>
      </c>
      <c r="G5" s="81">
        <v>31900</v>
      </c>
      <c r="H5" s="81">
        <v>23700</v>
      </c>
      <c r="I5" s="81">
        <v>27000</v>
      </c>
      <c r="J5" s="82">
        <v>32200</v>
      </c>
    </row>
    <row r="6" spans="1:10" ht="15.75" x14ac:dyDescent="0.2">
      <c r="A6" s="77" t="s">
        <v>380</v>
      </c>
      <c r="B6" s="86">
        <v>43200</v>
      </c>
      <c r="C6" s="86">
        <v>41100</v>
      </c>
      <c r="D6" s="86">
        <v>43700</v>
      </c>
      <c r="E6" s="86">
        <v>41700</v>
      </c>
      <c r="F6" s="86">
        <v>37400</v>
      </c>
      <c r="G6" s="86">
        <v>40300</v>
      </c>
      <c r="H6" s="86">
        <v>35100</v>
      </c>
      <c r="I6" s="86">
        <v>51500</v>
      </c>
      <c r="J6" s="87">
        <v>42000</v>
      </c>
    </row>
    <row r="7" spans="1:10" ht="42" customHeight="1" x14ac:dyDescent="0.2">
      <c r="A7" s="201" t="s">
        <v>283</v>
      </c>
      <c r="B7" s="201"/>
      <c r="C7" s="201"/>
      <c r="D7" s="201"/>
      <c r="E7" s="201"/>
      <c r="F7" s="201"/>
      <c r="G7" s="201"/>
      <c r="H7" s="201"/>
      <c r="I7" s="201"/>
      <c r="J7" s="201"/>
    </row>
    <row r="8" spans="1:10" s="207" customFormat="1" x14ac:dyDescent="0.2">
      <c r="A8" s="207" t="s">
        <v>242</v>
      </c>
    </row>
  </sheetData>
  <mergeCells count="3">
    <mergeCell ref="A1:J1"/>
    <mergeCell ref="A7:J7"/>
    <mergeCell ref="A8:XFD8"/>
  </mergeCells>
  <hyperlinks>
    <hyperlink ref="A8" location="TableOfContents!A1" display="Back to Table of Contents" xr:uid="{3E7E3A63-9FA8-4608-912F-043D2222F24A}"/>
  </hyperlinks>
  <pageMargins left="0.7" right="0.7" top="0.75" bottom="0.75" header="0.3" footer="0.3"/>
  <pageSetup paperSize="9" orientation="portrait" r:id="rId1"/>
  <tableParts count="1">
    <tablePart r:id="rId2"/>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J13"/>
  <sheetViews>
    <sheetView zoomScaleNormal="100" workbookViewId="0">
      <selection sqref="A1:J1"/>
    </sheetView>
  </sheetViews>
  <sheetFormatPr defaultColWidth="0" defaultRowHeight="15" zeroHeight="1" x14ac:dyDescent="0.2"/>
  <cols>
    <col min="1" max="1" width="26.5703125" style="7" bestFit="1" customWidth="1"/>
    <col min="2" max="10" width="10" style="7" customWidth="1"/>
    <col min="11" max="16384" width="9.140625" style="7" hidden="1"/>
  </cols>
  <sheetData>
    <row r="1" spans="1:10" ht="15" customHeight="1" x14ac:dyDescent="0.2">
      <c r="A1" s="201" t="str">
        <f>T_h077</f>
        <v>Table N.77 Total payments (participants not in SIL) by age group for the year ending 31 March 2023 ($m)</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65">
        <v>472076511.06744277</v>
      </c>
      <c r="C3" s="65">
        <v>418783958.44537866</v>
      </c>
      <c r="D3" s="65">
        <v>296167780.18402731</v>
      </c>
      <c r="E3" s="65">
        <v>130706072.39962916</v>
      </c>
      <c r="F3" s="65">
        <v>108034930.08166961</v>
      </c>
      <c r="G3" s="65">
        <v>23654626.515430063</v>
      </c>
      <c r="H3" s="65">
        <v>20665114.67160121</v>
      </c>
      <c r="I3" s="65">
        <v>20372304.744793903</v>
      </c>
      <c r="J3" s="66">
        <v>1490491686.2399726</v>
      </c>
    </row>
    <row r="4" spans="1:10" ht="15.75" x14ac:dyDescent="0.2">
      <c r="A4" s="89" t="s">
        <v>372</v>
      </c>
      <c r="B4" s="65">
        <v>945038111.89219344</v>
      </c>
      <c r="C4" s="65">
        <v>840332020.43712842</v>
      </c>
      <c r="D4" s="65">
        <v>579970357.52786422</v>
      </c>
      <c r="E4" s="65">
        <v>245752245.77142334</v>
      </c>
      <c r="F4" s="65">
        <v>238324435.36949402</v>
      </c>
      <c r="G4" s="65">
        <v>67567493.338081479</v>
      </c>
      <c r="H4" s="65">
        <v>47477524.355682336</v>
      </c>
      <c r="I4" s="65">
        <v>46531430.914308347</v>
      </c>
      <c r="J4" s="66">
        <v>3011303368.4904127</v>
      </c>
    </row>
    <row r="5" spans="1:10" ht="15.75" x14ac:dyDescent="0.2">
      <c r="A5" s="89" t="s">
        <v>373</v>
      </c>
      <c r="B5" s="65">
        <v>500574200.31835639</v>
      </c>
      <c r="C5" s="65">
        <v>424868800.78124893</v>
      </c>
      <c r="D5" s="65">
        <v>320088913.83811688</v>
      </c>
      <c r="E5" s="65">
        <v>128012106.01851772</v>
      </c>
      <c r="F5" s="65">
        <v>122435896.57547538</v>
      </c>
      <c r="G5" s="65">
        <v>39424136.237207144</v>
      </c>
      <c r="H5" s="65">
        <v>20323009.749757681</v>
      </c>
      <c r="I5" s="65">
        <v>19245835.492735263</v>
      </c>
      <c r="J5" s="66">
        <v>1575157008.9197693</v>
      </c>
    </row>
    <row r="6" spans="1:10" ht="15.75" x14ac:dyDescent="0.2">
      <c r="A6" s="89" t="s">
        <v>374</v>
      </c>
      <c r="B6" s="65">
        <v>703689137.21676302</v>
      </c>
      <c r="C6" s="65">
        <v>616953410.70342398</v>
      </c>
      <c r="D6" s="65">
        <v>477718079.16580468</v>
      </c>
      <c r="E6" s="65">
        <v>199725359.10590652</v>
      </c>
      <c r="F6" s="65">
        <v>172567830.09388906</v>
      </c>
      <c r="G6" s="65">
        <v>50258702.415065318</v>
      </c>
      <c r="H6" s="65">
        <v>29895001.947340105</v>
      </c>
      <c r="I6" s="65">
        <v>21697855.948218998</v>
      </c>
      <c r="J6" s="66">
        <v>2272841476.5164118</v>
      </c>
    </row>
    <row r="7" spans="1:10" ht="15.75" x14ac:dyDescent="0.2">
      <c r="A7" s="89" t="s">
        <v>375</v>
      </c>
      <c r="B7" s="65">
        <v>842057811.68140125</v>
      </c>
      <c r="C7" s="65">
        <v>728057983.6639787</v>
      </c>
      <c r="D7" s="65">
        <v>618648142.15528142</v>
      </c>
      <c r="E7" s="65">
        <v>280184685.87354136</v>
      </c>
      <c r="F7" s="65">
        <v>191124426.38003433</v>
      </c>
      <c r="G7" s="65">
        <v>58503333.703696512</v>
      </c>
      <c r="H7" s="65">
        <v>35050621.169999197</v>
      </c>
      <c r="I7" s="65">
        <v>22514672.009999942</v>
      </c>
      <c r="J7" s="66">
        <v>2776714307.3879328</v>
      </c>
    </row>
    <row r="8" spans="1:10" ht="15.75" x14ac:dyDescent="0.2">
      <c r="A8" s="89" t="s">
        <v>376</v>
      </c>
      <c r="B8" s="65">
        <v>726100635.07597077</v>
      </c>
      <c r="C8" s="65">
        <v>660234004.80773973</v>
      </c>
      <c r="D8" s="65">
        <v>602816310.7595377</v>
      </c>
      <c r="E8" s="65">
        <v>227533865.52962252</v>
      </c>
      <c r="F8" s="65">
        <v>192617256.96188095</v>
      </c>
      <c r="G8" s="65">
        <v>51744613.051230952</v>
      </c>
      <c r="H8" s="65">
        <v>45460624.839998998</v>
      </c>
      <c r="I8" s="65">
        <v>25275581.449999895</v>
      </c>
      <c r="J8" s="66">
        <v>2531913314.3459821</v>
      </c>
    </row>
    <row r="9" spans="1:10" ht="15.75" x14ac:dyDescent="0.2">
      <c r="A9" s="89" t="s">
        <v>377</v>
      </c>
      <c r="B9" s="65">
        <v>875910440.13985324</v>
      </c>
      <c r="C9" s="65">
        <v>797380797.05930161</v>
      </c>
      <c r="D9" s="65">
        <v>726058848.78314126</v>
      </c>
      <c r="E9" s="65">
        <v>235451857.47785047</v>
      </c>
      <c r="F9" s="65">
        <v>230204562.79813007</v>
      </c>
      <c r="G9" s="65">
        <v>67439218.554930612</v>
      </c>
      <c r="H9" s="65">
        <v>37499774.159998864</v>
      </c>
      <c r="I9" s="65">
        <v>33797207.44794479</v>
      </c>
      <c r="J9" s="66">
        <v>3003813564.2911506</v>
      </c>
    </row>
    <row r="10" spans="1:10" ht="15.75" x14ac:dyDescent="0.2">
      <c r="A10" s="89" t="s">
        <v>378</v>
      </c>
      <c r="B10" s="65">
        <v>1189808858.0059988</v>
      </c>
      <c r="C10" s="65">
        <v>987843686.79919016</v>
      </c>
      <c r="D10" s="65">
        <v>893502504.20654178</v>
      </c>
      <c r="E10" s="65">
        <v>330070265.26214087</v>
      </c>
      <c r="F10" s="65">
        <v>319518968.57870001</v>
      </c>
      <c r="G10" s="65">
        <v>76984405.473848075</v>
      </c>
      <c r="H10" s="65">
        <v>50969141.669998892</v>
      </c>
      <c r="I10" s="65">
        <v>38316925.897397168</v>
      </c>
      <c r="J10" s="66">
        <v>3887677892.5138159</v>
      </c>
    </row>
    <row r="11" spans="1:10" ht="16.5" thickBot="1" x14ac:dyDescent="0.25">
      <c r="A11" s="91" t="s">
        <v>379</v>
      </c>
      <c r="B11" s="65">
        <v>532634020.95978779</v>
      </c>
      <c r="C11" s="65">
        <v>366548406.97990358</v>
      </c>
      <c r="D11" s="65">
        <v>331862903.76995891</v>
      </c>
      <c r="E11" s="65">
        <v>118846178.64206728</v>
      </c>
      <c r="F11" s="65">
        <v>128843055.26152661</v>
      </c>
      <c r="G11" s="65">
        <v>28076720.116163768</v>
      </c>
      <c r="H11" s="65">
        <v>31006305.675382093</v>
      </c>
      <c r="I11" s="65">
        <v>12048506.230000082</v>
      </c>
      <c r="J11" s="66">
        <v>1550008326.4347904</v>
      </c>
    </row>
    <row r="12" spans="1:10" ht="15.75" x14ac:dyDescent="0.2">
      <c r="A12" s="77" t="s">
        <v>380</v>
      </c>
      <c r="B12" s="78">
        <v>6787889726.3577671</v>
      </c>
      <c r="C12" s="78">
        <v>5841003069.6772938</v>
      </c>
      <c r="D12" s="78">
        <v>4846833840.3902731</v>
      </c>
      <c r="E12" s="78">
        <v>1896282636.0806992</v>
      </c>
      <c r="F12" s="78">
        <v>1703671362.1008</v>
      </c>
      <c r="G12" s="78">
        <v>463653249.40565401</v>
      </c>
      <c r="H12" s="78">
        <v>318347118.23975933</v>
      </c>
      <c r="I12" s="78">
        <v>239800320.13539839</v>
      </c>
      <c r="J12" s="79">
        <v>22099920945.14024</v>
      </c>
    </row>
    <row r="13" spans="1:10" s="207" customFormat="1" x14ac:dyDescent="0.2">
      <c r="A13" s="207" t="s">
        <v>242</v>
      </c>
    </row>
  </sheetData>
  <mergeCells count="2">
    <mergeCell ref="A1:J1"/>
    <mergeCell ref="A13:XFD13"/>
  </mergeCells>
  <hyperlinks>
    <hyperlink ref="A13" location="TableOfContents!A1" display="Back to Table of Contents" xr:uid="{4469E6BD-B16B-4B3A-961D-78282F7714A8}"/>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15.6" customHeight="1" x14ac:dyDescent="0.2">
      <c r="A1" s="201" t="str">
        <f>T_h006</f>
        <v>Table N.6 Number of active participant plans (participants not in SIL) by age group at 31 March 2023</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35" t="s">
        <v>371</v>
      </c>
      <c r="B3" s="124">
        <v>29436</v>
      </c>
      <c r="C3" s="124">
        <v>27967</v>
      </c>
      <c r="D3" s="124">
        <v>21024</v>
      </c>
      <c r="E3" s="124">
        <v>6178</v>
      </c>
      <c r="F3" s="124">
        <v>7140</v>
      </c>
      <c r="G3" s="124">
        <v>1697</v>
      </c>
      <c r="H3" s="124">
        <v>1300</v>
      </c>
      <c r="I3" s="124">
        <v>1028</v>
      </c>
      <c r="J3" s="125">
        <v>95772</v>
      </c>
    </row>
    <row r="4" spans="1:10" ht="15.75" x14ac:dyDescent="0.2">
      <c r="A4" s="39" t="s">
        <v>372</v>
      </c>
      <c r="B4" s="124">
        <v>45312</v>
      </c>
      <c r="C4" s="124">
        <v>41891</v>
      </c>
      <c r="D4" s="124">
        <v>34086</v>
      </c>
      <c r="E4" s="124">
        <v>12768</v>
      </c>
      <c r="F4" s="124">
        <v>14483</v>
      </c>
      <c r="G4" s="124">
        <v>3014</v>
      </c>
      <c r="H4" s="124">
        <v>2638</v>
      </c>
      <c r="I4" s="124">
        <v>1420</v>
      </c>
      <c r="J4" s="125">
        <v>155629</v>
      </c>
    </row>
    <row r="5" spans="1:10" ht="15.75" x14ac:dyDescent="0.2">
      <c r="A5" s="39" t="s">
        <v>373</v>
      </c>
      <c r="B5" s="124">
        <v>14219</v>
      </c>
      <c r="C5" s="124">
        <v>12100</v>
      </c>
      <c r="D5" s="124">
        <v>11152</v>
      </c>
      <c r="E5" s="124">
        <v>4909</v>
      </c>
      <c r="F5" s="124">
        <v>5231</v>
      </c>
      <c r="G5" s="124">
        <v>1164</v>
      </c>
      <c r="H5" s="124">
        <v>864</v>
      </c>
      <c r="I5" s="124">
        <v>411</v>
      </c>
      <c r="J5" s="125">
        <v>50057</v>
      </c>
    </row>
    <row r="6" spans="1:10" ht="15.75" x14ac:dyDescent="0.2">
      <c r="A6" s="39" t="s">
        <v>374</v>
      </c>
      <c r="B6" s="124">
        <v>14375</v>
      </c>
      <c r="C6" s="124">
        <v>11140</v>
      </c>
      <c r="D6" s="124">
        <v>9143</v>
      </c>
      <c r="E6" s="124">
        <v>4691</v>
      </c>
      <c r="F6" s="124">
        <v>4100</v>
      </c>
      <c r="G6" s="124">
        <v>1267</v>
      </c>
      <c r="H6" s="124">
        <v>919</v>
      </c>
      <c r="I6" s="124">
        <v>330</v>
      </c>
      <c r="J6" s="125">
        <v>45972</v>
      </c>
    </row>
    <row r="7" spans="1:10" ht="15.75" x14ac:dyDescent="0.2">
      <c r="A7" s="39" t="s">
        <v>375</v>
      </c>
      <c r="B7" s="124">
        <v>14122</v>
      </c>
      <c r="C7" s="124">
        <v>12457</v>
      </c>
      <c r="D7" s="124">
        <v>9359</v>
      </c>
      <c r="E7" s="124">
        <v>4764</v>
      </c>
      <c r="F7" s="124">
        <v>3493</v>
      </c>
      <c r="G7" s="124">
        <v>1264</v>
      </c>
      <c r="H7" s="124">
        <v>827</v>
      </c>
      <c r="I7" s="124">
        <v>366</v>
      </c>
      <c r="J7" s="125">
        <v>46658</v>
      </c>
    </row>
    <row r="8" spans="1:10" ht="15.75" x14ac:dyDescent="0.2">
      <c r="A8" s="39" t="s">
        <v>376</v>
      </c>
      <c r="B8" s="124">
        <v>11525</v>
      </c>
      <c r="C8" s="124">
        <v>11679</v>
      </c>
      <c r="D8" s="124">
        <v>8396</v>
      </c>
      <c r="E8" s="124">
        <v>3820</v>
      </c>
      <c r="F8" s="124">
        <v>3282</v>
      </c>
      <c r="G8" s="124">
        <v>885</v>
      </c>
      <c r="H8" s="124">
        <v>718</v>
      </c>
      <c r="I8" s="124">
        <v>434</v>
      </c>
      <c r="J8" s="125">
        <v>40743</v>
      </c>
    </row>
    <row r="9" spans="1:10" ht="15.75" x14ac:dyDescent="0.2">
      <c r="A9" s="39" t="s">
        <v>377</v>
      </c>
      <c r="B9" s="124">
        <v>13445</v>
      </c>
      <c r="C9" s="124">
        <v>13497</v>
      </c>
      <c r="D9" s="124">
        <v>9802</v>
      </c>
      <c r="E9" s="124">
        <v>4122</v>
      </c>
      <c r="F9" s="124">
        <v>3711</v>
      </c>
      <c r="G9" s="124">
        <v>1086</v>
      </c>
      <c r="H9" s="124">
        <v>813</v>
      </c>
      <c r="I9" s="124">
        <v>447</v>
      </c>
      <c r="J9" s="125">
        <v>46924</v>
      </c>
    </row>
    <row r="10" spans="1:10" ht="15.75" x14ac:dyDescent="0.2">
      <c r="A10" s="39" t="s">
        <v>378</v>
      </c>
      <c r="B10" s="124">
        <v>16581</v>
      </c>
      <c r="C10" s="124">
        <v>15128</v>
      </c>
      <c r="D10" s="124">
        <v>11739</v>
      </c>
      <c r="E10" s="124">
        <v>5028</v>
      </c>
      <c r="F10" s="124">
        <v>4723</v>
      </c>
      <c r="G10" s="124">
        <v>1259</v>
      </c>
      <c r="H10" s="124">
        <v>839</v>
      </c>
      <c r="I10" s="124">
        <v>422</v>
      </c>
      <c r="J10" s="125">
        <v>55728</v>
      </c>
    </row>
    <row r="11" spans="1:10" ht="16.5" thickBot="1" x14ac:dyDescent="0.25">
      <c r="A11" s="147" t="s">
        <v>379</v>
      </c>
      <c r="B11" s="124">
        <v>7558</v>
      </c>
      <c r="C11" s="124">
        <v>5996</v>
      </c>
      <c r="D11" s="124">
        <v>4585</v>
      </c>
      <c r="E11" s="124">
        <v>1943</v>
      </c>
      <c r="F11" s="124">
        <v>1989</v>
      </c>
      <c r="G11" s="124">
        <v>454</v>
      </c>
      <c r="H11" s="124">
        <v>553</v>
      </c>
      <c r="I11" s="124">
        <v>128</v>
      </c>
      <c r="J11" s="125">
        <v>23208</v>
      </c>
    </row>
    <row r="12" spans="1:10" ht="15.75" x14ac:dyDescent="0.2">
      <c r="A12" s="148" t="s">
        <v>380</v>
      </c>
      <c r="B12" s="126">
        <v>166573</v>
      </c>
      <c r="C12" s="126">
        <v>151855</v>
      </c>
      <c r="D12" s="126">
        <v>119286</v>
      </c>
      <c r="E12" s="126">
        <v>48223</v>
      </c>
      <c r="F12" s="126">
        <v>48152</v>
      </c>
      <c r="G12" s="126">
        <v>12090</v>
      </c>
      <c r="H12" s="126">
        <v>9471</v>
      </c>
      <c r="I12" s="126">
        <v>4986</v>
      </c>
      <c r="J12" s="23">
        <v>560691</v>
      </c>
    </row>
    <row r="13" spans="1:10" s="203" customFormat="1" x14ac:dyDescent="0.2">
      <c r="A13" s="203" t="s">
        <v>242</v>
      </c>
    </row>
  </sheetData>
  <mergeCells count="2">
    <mergeCell ref="A1:J1"/>
    <mergeCell ref="A13:XFD13"/>
  </mergeCells>
  <hyperlinks>
    <hyperlink ref="A13" location="TableOfContents!A1" display="Back to Table of Contents" xr:uid="{45FD0E0E-42F6-4266-8C21-CBB07B895112}"/>
  </hyperlinks>
  <pageMargins left="0.7" right="0.7" top="0.75" bottom="0.75" header="0.3" footer="0.3"/>
  <pageSetup paperSize="9" orientation="portrait" r:id="rId1"/>
  <tableParts count="1">
    <tablePart r:id="rId2"/>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J13"/>
  <sheetViews>
    <sheetView zoomScaleNormal="100" workbookViewId="0">
      <selection sqref="A1:J1"/>
    </sheetView>
  </sheetViews>
  <sheetFormatPr defaultColWidth="0" defaultRowHeight="15" zeroHeight="1" x14ac:dyDescent="0.2"/>
  <cols>
    <col min="1" max="1" width="26.5703125" style="7" bestFit="1" customWidth="1"/>
    <col min="2" max="9" width="10" style="7" customWidth="1"/>
    <col min="10" max="10" width="10.28515625" style="7" bestFit="1" customWidth="1"/>
    <col min="11" max="16384" width="9.140625" style="7" hidden="1"/>
  </cols>
  <sheetData>
    <row r="1" spans="1:10" ht="15" customHeight="1" x14ac:dyDescent="0.2">
      <c r="A1" s="201" t="str">
        <f>T_h078</f>
        <v>Table N.78 Average payments (participants not in SIL) by age group for the year ending 31 March 2023 ($)</v>
      </c>
      <c r="B1" s="201"/>
      <c r="C1" s="201"/>
      <c r="D1" s="201"/>
      <c r="E1" s="201"/>
      <c r="F1" s="201"/>
      <c r="G1" s="201"/>
      <c r="H1" s="201"/>
      <c r="I1" s="201"/>
      <c r="J1" s="201"/>
    </row>
    <row r="2" spans="1:10" ht="16.5" thickBot="1" x14ac:dyDescent="0.25">
      <c r="A2" s="12" t="s">
        <v>34</v>
      </c>
      <c r="B2" s="24" t="s">
        <v>35</v>
      </c>
      <c r="C2" s="24" t="s">
        <v>36</v>
      </c>
      <c r="D2" s="24" t="s">
        <v>37</v>
      </c>
      <c r="E2" s="24" t="s">
        <v>38</v>
      </c>
      <c r="F2" s="24" t="s">
        <v>39</v>
      </c>
      <c r="G2" s="24" t="s">
        <v>40</v>
      </c>
      <c r="H2" s="24" t="s">
        <v>41</v>
      </c>
      <c r="I2" s="24" t="s">
        <v>42</v>
      </c>
      <c r="J2" s="63" t="s">
        <v>43</v>
      </c>
    </row>
    <row r="3" spans="1:10" ht="15.75" x14ac:dyDescent="0.2">
      <c r="A3" s="88" t="s">
        <v>371</v>
      </c>
      <c r="B3" s="81">
        <v>17600</v>
      </c>
      <c r="C3" s="81">
        <v>16400</v>
      </c>
      <c r="D3" s="81">
        <v>15300</v>
      </c>
      <c r="E3" s="81">
        <v>22800</v>
      </c>
      <c r="F3" s="81">
        <v>16000</v>
      </c>
      <c r="G3" s="81">
        <v>14600</v>
      </c>
      <c r="H3" s="81">
        <v>16700</v>
      </c>
      <c r="I3" s="81">
        <v>21500</v>
      </c>
      <c r="J3" s="82">
        <v>16900</v>
      </c>
    </row>
    <row r="4" spans="1:10" ht="15.75" x14ac:dyDescent="0.2">
      <c r="A4" s="89" t="s">
        <v>372</v>
      </c>
      <c r="B4" s="81">
        <v>22200</v>
      </c>
      <c r="C4" s="81">
        <v>21700</v>
      </c>
      <c r="D4" s="81">
        <v>18500</v>
      </c>
      <c r="E4" s="81">
        <v>20600</v>
      </c>
      <c r="F4" s="81">
        <v>17300</v>
      </c>
      <c r="G4" s="81">
        <v>23700</v>
      </c>
      <c r="H4" s="81">
        <v>19000</v>
      </c>
      <c r="I4" s="81">
        <v>35900</v>
      </c>
      <c r="J4" s="82">
        <v>20700</v>
      </c>
    </row>
    <row r="5" spans="1:10" ht="15.75" x14ac:dyDescent="0.2">
      <c r="A5" s="89" t="s">
        <v>373</v>
      </c>
      <c r="B5" s="81">
        <v>38000</v>
      </c>
      <c r="C5" s="81">
        <v>38400</v>
      </c>
      <c r="D5" s="81">
        <v>32100</v>
      </c>
      <c r="E5" s="81">
        <v>28000</v>
      </c>
      <c r="F5" s="81">
        <v>25600</v>
      </c>
      <c r="G5" s="81">
        <v>36400</v>
      </c>
      <c r="H5" s="81">
        <v>25200</v>
      </c>
      <c r="I5" s="81">
        <v>51300</v>
      </c>
      <c r="J5" s="82">
        <v>34400</v>
      </c>
    </row>
    <row r="6" spans="1:10" ht="15.75" x14ac:dyDescent="0.2">
      <c r="A6" s="89" t="s">
        <v>374</v>
      </c>
      <c r="B6" s="81">
        <v>50900</v>
      </c>
      <c r="C6" s="81">
        <v>59100</v>
      </c>
      <c r="D6" s="81">
        <v>56400</v>
      </c>
      <c r="E6" s="81">
        <v>45400</v>
      </c>
      <c r="F6" s="81">
        <v>45500</v>
      </c>
      <c r="G6" s="81">
        <v>41000</v>
      </c>
      <c r="H6" s="81">
        <v>34400</v>
      </c>
      <c r="I6" s="81">
        <v>69900</v>
      </c>
      <c r="J6" s="82">
        <v>52400</v>
      </c>
    </row>
    <row r="7" spans="1:10" ht="15.75" x14ac:dyDescent="0.2">
      <c r="A7" s="89" t="s">
        <v>375</v>
      </c>
      <c r="B7" s="81">
        <v>63100</v>
      </c>
      <c r="C7" s="81">
        <v>61300</v>
      </c>
      <c r="D7" s="81">
        <v>70500</v>
      </c>
      <c r="E7" s="81">
        <v>61600</v>
      </c>
      <c r="F7" s="81">
        <v>57800</v>
      </c>
      <c r="G7" s="81">
        <v>48900</v>
      </c>
      <c r="H7" s="81">
        <v>44700</v>
      </c>
      <c r="I7" s="81">
        <v>64500</v>
      </c>
      <c r="J7" s="82">
        <v>62900</v>
      </c>
    </row>
    <row r="8" spans="1:10" ht="15.75" x14ac:dyDescent="0.2">
      <c r="A8" s="89" t="s">
        <v>376</v>
      </c>
      <c r="B8" s="81">
        <v>65100</v>
      </c>
      <c r="C8" s="81">
        <v>58800</v>
      </c>
      <c r="D8" s="81">
        <v>74800</v>
      </c>
      <c r="E8" s="81">
        <v>62700</v>
      </c>
      <c r="F8" s="81">
        <v>62300</v>
      </c>
      <c r="G8" s="81">
        <v>61300</v>
      </c>
      <c r="H8" s="81">
        <v>63500</v>
      </c>
      <c r="I8" s="81">
        <v>60400</v>
      </c>
      <c r="J8" s="82">
        <v>64700</v>
      </c>
    </row>
    <row r="9" spans="1:10" ht="15.75" x14ac:dyDescent="0.2">
      <c r="A9" s="89" t="s">
        <v>377</v>
      </c>
      <c r="B9" s="81">
        <v>67000</v>
      </c>
      <c r="C9" s="81">
        <v>60800</v>
      </c>
      <c r="D9" s="81">
        <v>76600</v>
      </c>
      <c r="E9" s="81">
        <v>58400</v>
      </c>
      <c r="F9" s="81">
        <v>63800</v>
      </c>
      <c r="G9" s="81">
        <v>63500</v>
      </c>
      <c r="H9" s="81">
        <v>47200</v>
      </c>
      <c r="I9" s="81">
        <v>79400</v>
      </c>
      <c r="J9" s="82">
        <v>65900</v>
      </c>
    </row>
    <row r="10" spans="1:10" ht="15.75" x14ac:dyDescent="0.2">
      <c r="A10" s="89" t="s">
        <v>378</v>
      </c>
      <c r="B10" s="81">
        <v>73000</v>
      </c>
      <c r="C10" s="81">
        <v>67300</v>
      </c>
      <c r="D10" s="81">
        <v>78200</v>
      </c>
      <c r="E10" s="81">
        <v>67200</v>
      </c>
      <c r="F10" s="81">
        <v>69800</v>
      </c>
      <c r="G10" s="81">
        <v>62800</v>
      </c>
      <c r="H10" s="81">
        <v>60600</v>
      </c>
      <c r="I10" s="81">
        <v>91000</v>
      </c>
      <c r="J10" s="82">
        <v>71500</v>
      </c>
    </row>
    <row r="11" spans="1:10" ht="16.5" thickBot="1" x14ac:dyDescent="0.25">
      <c r="A11" s="91" t="s">
        <v>379</v>
      </c>
      <c r="B11" s="81">
        <v>77600</v>
      </c>
      <c r="C11" s="81">
        <v>68300</v>
      </c>
      <c r="D11" s="81">
        <v>81200</v>
      </c>
      <c r="E11" s="81">
        <v>68400</v>
      </c>
      <c r="F11" s="81">
        <v>71900</v>
      </c>
      <c r="G11" s="81">
        <v>71400</v>
      </c>
      <c r="H11" s="81">
        <v>59800</v>
      </c>
      <c r="I11" s="81">
        <v>102100</v>
      </c>
      <c r="J11" s="82">
        <v>74200</v>
      </c>
    </row>
    <row r="12" spans="1:10" ht="15.75" x14ac:dyDescent="0.2">
      <c r="A12" s="77" t="s">
        <v>380</v>
      </c>
      <c r="B12" s="86">
        <v>43200</v>
      </c>
      <c r="C12" s="86">
        <v>41100</v>
      </c>
      <c r="D12" s="86">
        <v>43700</v>
      </c>
      <c r="E12" s="86">
        <v>41700</v>
      </c>
      <c r="F12" s="86">
        <v>37400</v>
      </c>
      <c r="G12" s="86">
        <v>40300</v>
      </c>
      <c r="H12" s="86">
        <v>35100</v>
      </c>
      <c r="I12" s="86">
        <v>51500</v>
      </c>
      <c r="J12" s="87">
        <v>42000</v>
      </c>
    </row>
    <row r="13" spans="1:10" s="207" customFormat="1" x14ac:dyDescent="0.2">
      <c r="A13" s="207" t="s">
        <v>242</v>
      </c>
    </row>
  </sheetData>
  <mergeCells count="2">
    <mergeCell ref="A1:J1"/>
    <mergeCell ref="A13:XFD13"/>
  </mergeCells>
  <hyperlinks>
    <hyperlink ref="A13" location="TableOfContents!A1" display="Back to Table of Contents" xr:uid="{6475F9C1-20A6-4F74-AFCA-64DC89C15AF9}"/>
  </hyperlinks>
  <pageMargins left="0.7" right="0.7" top="0.75" bottom="0.75" header="0.3" footer="0.3"/>
  <pageSetup paperSize="9" orientation="portrait"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28515625" style="7" bestFit="1" customWidth="1"/>
    <col min="11" max="16384" width="9.140625" style="7" hidden="1"/>
  </cols>
  <sheetData>
    <row r="1" spans="1:10" ht="15.6" customHeight="1" x14ac:dyDescent="0.2">
      <c r="A1" s="201" t="str">
        <f>T_h079</f>
        <v>Table N.79 Total payments (participants not in SIL) by primary disability group for the year ending 31 March 2023 ($m)</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65">
        <v>388521575.00292391</v>
      </c>
      <c r="C3" s="65">
        <v>351532149.29664344</v>
      </c>
      <c r="D3" s="65">
        <v>313322681.66711277</v>
      </c>
      <c r="E3" s="65">
        <v>112652975.31379427</v>
      </c>
      <c r="F3" s="65">
        <v>109973250.26560104</v>
      </c>
      <c r="G3" s="65">
        <v>27431568.710667703</v>
      </c>
      <c r="H3" s="65">
        <v>14994798.436896311</v>
      </c>
      <c r="I3" s="65">
        <v>19215960.18205478</v>
      </c>
      <c r="J3" s="66">
        <v>1337687419.3556945</v>
      </c>
    </row>
    <row r="4" spans="1:10" ht="15.75" x14ac:dyDescent="0.2">
      <c r="A4" s="89" t="s">
        <v>386</v>
      </c>
      <c r="B4" s="65">
        <v>1550422736.8557434</v>
      </c>
      <c r="C4" s="65">
        <v>1301149030.3495715</v>
      </c>
      <c r="D4" s="65">
        <v>1028197109.4085006</v>
      </c>
      <c r="E4" s="65">
        <v>415669370.52693844</v>
      </c>
      <c r="F4" s="65">
        <v>422288148.20852917</v>
      </c>
      <c r="G4" s="65">
        <v>106577694.53589195</v>
      </c>
      <c r="H4" s="65">
        <v>74991443.39964962</v>
      </c>
      <c r="I4" s="65">
        <v>43587074.798829094</v>
      </c>
      <c r="J4" s="66">
        <v>4943564560.992959</v>
      </c>
    </row>
    <row r="5" spans="1:10" ht="15.75" x14ac:dyDescent="0.2">
      <c r="A5" s="89" t="s">
        <v>393</v>
      </c>
      <c r="B5" s="65">
        <v>417346620.91430748</v>
      </c>
      <c r="C5" s="65">
        <v>349492267.63701141</v>
      </c>
      <c r="D5" s="65">
        <v>308891238.94932485</v>
      </c>
      <c r="E5" s="65">
        <v>123281701.72489865</v>
      </c>
      <c r="F5" s="65">
        <v>91163625.065988868</v>
      </c>
      <c r="G5" s="65">
        <v>33311227.475043721</v>
      </c>
      <c r="H5" s="65">
        <v>16432330.260606859</v>
      </c>
      <c r="I5" s="65">
        <v>14742656.197534353</v>
      </c>
      <c r="J5" s="66">
        <v>1354666067.0047159</v>
      </c>
    </row>
    <row r="6" spans="1:10" ht="15.75" x14ac:dyDescent="0.2">
      <c r="A6" s="89" t="s">
        <v>389</v>
      </c>
      <c r="B6" s="65">
        <v>172560688.03369516</v>
      </c>
      <c r="C6" s="65">
        <v>208769860.96762115</v>
      </c>
      <c r="D6" s="65">
        <v>122741578.88611753</v>
      </c>
      <c r="E6" s="65">
        <v>35313088.053468652</v>
      </c>
      <c r="F6" s="65">
        <v>43356470.800343648</v>
      </c>
      <c r="G6" s="65">
        <v>9441057.1522475909</v>
      </c>
      <c r="H6" s="65">
        <v>8965933.4794637654</v>
      </c>
      <c r="I6" s="65">
        <v>11792413.446438754</v>
      </c>
      <c r="J6" s="66">
        <v>612971588.6693964</v>
      </c>
    </row>
    <row r="7" spans="1:10" ht="15.75" x14ac:dyDescent="0.2">
      <c r="A7" s="89" t="s">
        <v>395</v>
      </c>
      <c r="B7" s="65">
        <v>71933742.918801099</v>
      </c>
      <c r="C7" s="65">
        <v>38795882.838763669</v>
      </c>
      <c r="D7" s="65">
        <v>38476423.025488272</v>
      </c>
      <c r="E7" s="65">
        <v>22483352.563352484</v>
      </c>
      <c r="F7" s="65">
        <v>23520086.331864677</v>
      </c>
      <c r="G7" s="65">
        <v>3790008.6495084958</v>
      </c>
      <c r="H7" s="65">
        <v>2333526.034874917</v>
      </c>
      <c r="I7" s="65">
        <v>3365327.8197260168</v>
      </c>
      <c r="J7" s="66">
        <v>204711663.8123796</v>
      </c>
    </row>
    <row r="8" spans="1:10" ht="15.75" x14ac:dyDescent="0.2">
      <c r="A8" s="89" t="s">
        <v>390</v>
      </c>
      <c r="B8" s="65">
        <v>69335594.956958354</v>
      </c>
      <c r="C8" s="65">
        <v>54060063.701634407</v>
      </c>
      <c r="D8" s="65">
        <v>50803760.240780719</v>
      </c>
      <c r="E8" s="65">
        <v>17937856.24323073</v>
      </c>
      <c r="F8" s="65">
        <v>15561347.048984028</v>
      </c>
      <c r="G8" s="65">
        <v>5961927.051592269</v>
      </c>
      <c r="H8" s="65">
        <v>2453348.7098630005</v>
      </c>
      <c r="I8" s="65">
        <v>3844147.2252054494</v>
      </c>
      <c r="J8" s="66">
        <v>219958045.178249</v>
      </c>
    </row>
    <row r="9" spans="1:10" ht="15.75" x14ac:dyDescent="0.2">
      <c r="A9" s="89" t="s">
        <v>387</v>
      </c>
      <c r="B9" s="65">
        <v>1410925229.5112882</v>
      </c>
      <c r="C9" s="65">
        <v>1318376652.5015237</v>
      </c>
      <c r="D9" s="65">
        <v>929869448.28997648</v>
      </c>
      <c r="E9" s="65">
        <v>449153980.47570008</v>
      </c>
      <c r="F9" s="65">
        <v>368025070.36947149</v>
      </c>
      <c r="G9" s="65">
        <v>113307393.23169139</v>
      </c>
      <c r="H9" s="65">
        <v>61067825.065332562</v>
      </c>
      <c r="I9" s="65">
        <v>47457329.999999225</v>
      </c>
      <c r="J9" s="66">
        <v>4699047979.9282694</v>
      </c>
    </row>
    <row r="10" spans="1:10" ht="15.75" x14ac:dyDescent="0.2">
      <c r="A10" s="89" t="s">
        <v>397</v>
      </c>
      <c r="B10" s="65">
        <v>219619819.19999853</v>
      </c>
      <c r="C10" s="65">
        <v>216520027.13998464</v>
      </c>
      <c r="D10" s="65">
        <v>132456649.43001308</v>
      </c>
      <c r="E10" s="65">
        <v>50668926.709727541</v>
      </c>
      <c r="F10" s="65">
        <v>66201403.995502479</v>
      </c>
      <c r="G10" s="65">
        <v>20398102.079999615</v>
      </c>
      <c r="H10" s="65">
        <v>13494267.909999965</v>
      </c>
      <c r="I10" s="65">
        <v>2491578.9300000253</v>
      </c>
      <c r="J10" s="66">
        <v>721850775.39522564</v>
      </c>
    </row>
    <row r="11" spans="1:10" ht="15.75" x14ac:dyDescent="0.2">
      <c r="A11" s="89" t="s">
        <v>388</v>
      </c>
      <c r="B11" s="65">
        <v>856545727.22729671</v>
      </c>
      <c r="C11" s="65">
        <v>856945843.04114556</v>
      </c>
      <c r="D11" s="65">
        <v>661263486.77333796</v>
      </c>
      <c r="E11" s="65">
        <v>212980725.2612913</v>
      </c>
      <c r="F11" s="65">
        <v>183391441.04711622</v>
      </c>
      <c r="G11" s="65">
        <v>46289825.89205271</v>
      </c>
      <c r="H11" s="65">
        <v>46120971.166025311</v>
      </c>
      <c r="I11" s="65">
        <v>24170619.372050449</v>
      </c>
      <c r="J11" s="66">
        <v>2888011120.4003162</v>
      </c>
    </row>
    <row r="12" spans="1:10" ht="15.75" x14ac:dyDescent="0.2">
      <c r="A12" s="89" t="s">
        <v>399</v>
      </c>
      <c r="B12" s="65">
        <v>229841522.20120013</v>
      </c>
      <c r="C12" s="65">
        <v>112804374.38822347</v>
      </c>
      <c r="D12" s="65">
        <v>193637286.15808621</v>
      </c>
      <c r="E12" s="65">
        <v>86418334.405151322</v>
      </c>
      <c r="F12" s="65">
        <v>43411621.047095194</v>
      </c>
      <c r="G12" s="65">
        <v>12855223.244246645</v>
      </c>
      <c r="H12" s="65">
        <v>9935878.3700000308</v>
      </c>
      <c r="I12" s="65">
        <v>9535824.4421918131</v>
      </c>
      <c r="J12" s="66">
        <v>698659216.18619478</v>
      </c>
    </row>
    <row r="13" spans="1:10" ht="15.75" x14ac:dyDescent="0.2">
      <c r="A13" s="89" t="s">
        <v>398</v>
      </c>
      <c r="B13" s="65">
        <v>247618690.9277935</v>
      </c>
      <c r="C13" s="65">
        <v>162908237.65495124</v>
      </c>
      <c r="D13" s="65">
        <v>166979192.62794369</v>
      </c>
      <c r="E13" s="65">
        <v>48363076.775341779</v>
      </c>
      <c r="F13" s="65">
        <v>51977654.640002646</v>
      </c>
      <c r="G13" s="65">
        <v>10668840.599597491</v>
      </c>
      <c r="H13" s="65">
        <v>11322434.080000084</v>
      </c>
      <c r="I13" s="65">
        <v>13721327.050821966</v>
      </c>
      <c r="J13" s="66">
        <v>713652003.47645247</v>
      </c>
    </row>
    <row r="14" spans="1:10" ht="15.75" x14ac:dyDescent="0.2">
      <c r="A14" s="89" t="s">
        <v>396</v>
      </c>
      <c r="B14" s="65">
        <v>101408217.79235357</v>
      </c>
      <c r="C14" s="65">
        <v>92971540.803029299</v>
      </c>
      <c r="D14" s="65">
        <v>65406972.314476378</v>
      </c>
      <c r="E14" s="65">
        <v>26912872.57672004</v>
      </c>
      <c r="F14" s="65">
        <v>27570951.32153381</v>
      </c>
      <c r="G14" s="65">
        <v>6546895.2267123973</v>
      </c>
      <c r="H14" s="65">
        <v>4307314.654179561</v>
      </c>
      <c r="I14" s="65">
        <v>3751551.8575342461</v>
      </c>
      <c r="J14" s="66">
        <v>328876316.54653937</v>
      </c>
    </row>
    <row r="15" spans="1:10" ht="15.75" x14ac:dyDescent="0.2">
      <c r="A15" s="89" t="s">
        <v>391</v>
      </c>
      <c r="B15" s="65">
        <v>595747374.21359134</v>
      </c>
      <c r="C15" s="65">
        <v>451158762.94371641</v>
      </c>
      <c r="D15" s="65">
        <v>443984855.29471278</v>
      </c>
      <c r="E15" s="65">
        <v>165949111.70362294</v>
      </c>
      <c r="F15" s="65">
        <v>136722342.01349393</v>
      </c>
      <c r="G15" s="65">
        <v>38768693.020414837</v>
      </c>
      <c r="H15" s="65">
        <v>23652769.541897621</v>
      </c>
      <c r="I15" s="65">
        <v>18896348.277534246</v>
      </c>
      <c r="J15" s="66">
        <v>1875006789.1989839</v>
      </c>
    </row>
    <row r="16" spans="1:10" ht="15.75" x14ac:dyDescent="0.2">
      <c r="A16" s="89" t="s">
        <v>392</v>
      </c>
      <c r="B16" s="65">
        <v>325911784.61981612</v>
      </c>
      <c r="C16" s="65">
        <v>229904037.9038493</v>
      </c>
      <c r="D16" s="65">
        <v>284541965.16750503</v>
      </c>
      <c r="E16" s="65">
        <v>88916679.033425033</v>
      </c>
      <c r="F16" s="65">
        <v>85442753.776694074</v>
      </c>
      <c r="G16" s="65">
        <v>18931502.891908795</v>
      </c>
      <c r="H16" s="65">
        <v>21985858.273371562</v>
      </c>
      <c r="I16" s="65">
        <v>13694562.340000134</v>
      </c>
      <c r="J16" s="66">
        <v>1069387807.47657</v>
      </c>
    </row>
    <row r="17" spans="1:10" ht="15.75" x14ac:dyDescent="0.2">
      <c r="A17" s="89" t="s">
        <v>400</v>
      </c>
      <c r="B17" s="65">
        <v>7937251.0563877588</v>
      </c>
      <c r="C17" s="65">
        <v>5100880.9091781629</v>
      </c>
      <c r="D17" s="65">
        <v>3792727.3616646309</v>
      </c>
      <c r="E17" s="65">
        <v>1275332.8465692496</v>
      </c>
      <c r="F17" s="65">
        <v>2378087.9430070901</v>
      </c>
      <c r="G17" s="65">
        <v>647788.79985465831</v>
      </c>
      <c r="H17" s="70">
        <v>475477.14611958998</v>
      </c>
      <c r="I17" s="65">
        <v>744760.49287671316</v>
      </c>
      <c r="J17" s="66">
        <v>22352306.555657852</v>
      </c>
    </row>
    <row r="18" spans="1:10" ht="16.5" thickBot="1" x14ac:dyDescent="0.25">
      <c r="A18" s="91" t="s">
        <v>383</v>
      </c>
      <c r="B18" s="65">
        <v>122213150.93199469</v>
      </c>
      <c r="C18" s="65">
        <v>90513457.605757579</v>
      </c>
      <c r="D18" s="65">
        <v>102468464.79863341</v>
      </c>
      <c r="E18" s="65">
        <v>38305251.867232829</v>
      </c>
      <c r="F18" s="65">
        <v>32687108.225100752</v>
      </c>
      <c r="G18" s="65">
        <v>8632901.3301454671</v>
      </c>
      <c r="H18" s="65">
        <v>5812941.7114868527</v>
      </c>
      <c r="I18" s="65">
        <v>8788837.7026027497</v>
      </c>
      <c r="J18" s="66">
        <v>409424685.46295434</v>
      </c>
    </row>
    <row r="19" spans="1:10" ht="15.75" x14ac:dyDescent="0.2">
      <c r="A19" s="77" t="s">
        <v>380</v>
      </c>
      <c r="B19" s="78">
        <v>6787889726.364151</v>
      </c>
      <c r="C19" s="78">
        <v>5841003069.6826048</v>
      </c>
      <c r="D19" s="78">
        <v>4846833840.3936749</v>
      </c>
      <c r="E19" s="78">
        <v>1896282636.0804653</v>
      </c>
      <c r="F19" s="78">
        <v>1703671362.1003294</v>
      </c>
      <c r="G19" s="78">
        <v>463653249.40568542</v>
      </c>
      <c r="H19" s="78">
        <v>318347118.23976767</v>
      </c>
      <c r="I19" s="78">
        <v>239800320.13540003</v>
      </c>
      <c r="J19" s="79">
        <v>22099920945.154667</v>
      </c>
    </row>
    <row r="20" spans="1:10" s="203" customFormat="1" x14ac:dyDescent="0.2">
      <c r="A20" s="203" t="s">
        <v>242</v>
      </c>
    </row>
  </sheetData>
  <mergeCells count="2">
    <mergeCell ref="A1:J1"/>
    <mergeCell ref="A20:XFD20"/>
  </mergeCells>
  <hyperlinks>
    <hyperlink ref="A20" location="TableOfContents!A1" display="Back to Table of Contents" xr:uid="{1D98EF04-4638-4E7A-BEC1-6713947E8A04}"/>
  </hyperlinks>
  <pageMargins left="0.7" right="0.7" top="0.75" bottom="0.75" header="0.3" footer="0.3"/>
  <pageSetup paperSize="9" orientation="portrait" r:id="rId1"/>
  <tableParts count="1">
    <tablePart r:id="rId2"/>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J20"/>
  <sheetViews>
    <sheetView zoomScaleNormal="100" workbookViewId="0">
      <selection sqref="A1:J1"/>
    </sheetView>
  </sheetViews>
  <sheetFormatPr defaultColWidth="0" defaultRowHeight="15" zeroHeight="1" x14ac:dyDescent="0.2"/>
  <cols>
    <col min="1" max="1" width="29.140625" style="7" bestFit="1" customWidth="1"/>
    <col min="2" max="9" width="10" style="7" customWidth="1"/>
    <col min="10" max="10" width="10.28515625" style="7" bestFit="1" customWidth="1"/>
    <col min="11" max="16384" width="9.140625" style="7" hidden="1"/>
  </cols>
  <sheetData>
    <row r="1" spans="1:10" ht="15.6" customHeight="1" x14ac:dyDescent="0.2">
      <c r="A1" s="201" t="str">
        <f>T_h080</f>
        <v>Table N.80 Average payments (participants not in SIL) by primary disability group for the year ending 31 March 2023 ($)</v>
      </c>
      <c r="B1" s="201"/>
      <c r="C1" s="201"/>
      <c r="D1" s="201"/>
      <c r="E1" s="201"/>
      <c r="F1" s="201"/>
      <c r="G1" s="201"/>
      <c r="H1" s="201"/>
      <c r="I1" s="201"/>
      <c r="J1" s="201"/>
    </row>
    <row r="2" spans="1:10" ht="16.5" thickBot="1" x14ac:dyDescent="0.25">
      <c r="A2" s="12" t="s">
        <v>44</v>
      </c>
      <c r="B2" s="24" t="s">
        <v>35</v>
      </c>
      <c r="C2" s="24" t="s">
        <v>36</v>
      </c>
      <c r="D2" s="24" t="s">
        <v>37</v>
      </c>
      <c r="E2" s="24" t="s">
        <v>38</v>
      </c>
      <c r="F2" s="24" t="s">
        <v>39</v>
      </c>
      <c r="G2" s="24" t="s">
        <v>40</v>
      </c>
      <c r="H2" s="24" t="s">
        <v>41</v>
      </c>
      <c r="I2" s="24" t="s">
        <v>42</v>
      </c>
      <c r="J2" s="63" t="s">
        <v>43</v>
      </c>
    </row>
    <row r="3" spans="1:10" ht="15.75" x14ac:dyDescent="0.2">
      <c r="A3" s="88" t="s">
        <v>394</v>
      </c>
      <c r="B3" s="81">
        <v>95500</v>
      </c>
      <c r="C3" s="81">
        <v>89100</v>
      </c>
      <c r="D3" s="81">
        <v>95600</v>
      </c>
      <c r="E3" s="81">
        <v>92400</v>
      </c>
      <c r="F3" s="81">
        <v>75800</v>
      </c>
      <c r="G3" s="81">
        <v>73900</v>
      </c>
      <c r="H3" s="81">
        <v>79300</v>
      </c>
      <c r="I3" s="81">
        <v>89000</v>
      </c>
      <c r="J3" s="82">
        <v>90800</v>
      </c>
    </row>
    <row r="4" spans="1:10" ht="15.75" x14ac:dyDescent="0.2">
      <c r="A4" s="89" t="s">
        <v>386</v>
      </c>
      <c r="B4" s="81">
        <v>28000</v>
      </c>
      <c r="C4" s="81">
        <v>27800</v>
      </c>
      <c r="D4" s="81">
        <v>24800</v>
      </c>
      <c r="E4" s="81">
        <v>24300</v>
      </c>
      <c r="F4" s="81">
        <v>22400</v>
      </c>
      <c r="G4" s="81">
        <v>27400</v>
      </c>
      <c r="H4" s="81">
        <v>23500</v>
      </c>
      <c r="I4" s="81">
        <v>38300</v>
      </c>
      <c r="J4" s="82">
        <v>26300</v>
      </c>
    </row>
    <row r="5" spans="1:10" ht="15.75" x14ac:dyDescent="0.2">
      <c r="A5" s="89" t="s">
        <v>393</v>
      </c>
      <c r="B5" s="81">
        <v>87600</v>
      </c>
      <c r="C5" s="81">
        <v>100000</v>
      </c>
      <c r="D5" s="81">
        <v>95900</v>
      </c>
      <c r="E5" s="81">
        <v>81300</v>
      </c>
      <c r="F5" s="81">
        <v>85600</v>
      </c>
      <c r="G5" s="81">
        <v>93400</v>
      </c>
      <c r="H5" s="81">
        <v>64800</v>
      </c>
      <c r="I5" s="81">
        <v>109200</v>
      </c>
      <c r="J5" s="82">
        <v>91500</v>
      </c>
    </row>
    <row r="6" spans="1:10" ht="15.75" x14ac:dyDescent="0.2">
      <c r="A6" s="89" t="s">
        <v>389</v>
      </c>
      <c r="B6" s="81">
        <v>12100</v>
      </c>
      <c r="C6" s="81">
        <v>11300</v>
      </c>
      <c r="D6" s="81">
        <v>10200</v>
      </c>
      <c r="E6" s="81">
        <v>14400</v>
      </c>
      <c r="F6" s="81">
        <v>11700</v>
      </c>
      <c r="G6" s="81">
        <v>10000</v>
      </c>
      <c r="H6" s="81">
        <v>10200</v>
      </c>
      <c r="I6" s="81">
        <v>17100</v>
      </c>
      <c r="J6" s="82">
        <v>11500</v>
      </c>
    </row>
    <row r="7" spans="1:10" ht="15.75" x14ac:dyDescent="0.2">
      <c r="A7" s="89" t="s">
        <v>395</v>
      </c>
      <c r="B7" s="81">
        <v>16100</v>
      </c>
      <c r="C7" s="81">
        <v>16100</v>
      </c>
      <c r="D7" s="81">
        <v>16400</v>
      </c>
      <c r="E7" s="81">
        <v>18100</v>
      </c>
      <c r="F7" s="81">
        <v>14200</v>
      </c>
      <c r="G7" s="81">
        <v>16700</v>
      </c>
      <c r="H7" s="81">
        <v>14500</v>
      </c>
      <c r="I7" s="81">
        <v>24300</v>
      </c>
      <c r="J7" s="82">
        <v>16200</v>
      </c>
    </row>
    <row r="8" spans="1:10" ht="15.75" x14ac:dyDescent="0.2">
      <c r="A8" s="89" t="s">
        <v>390</v>
      </c>
      <c r="B8" s="81">
        <v>8800</v>
      </c>
      <c r="C8" s="81">
        <v>8500</v>
      </c>
      <c r="D8" s="81">
        <v>8700</v>
      </c>
      <c r="E8" s="81">
        <v>8700</v>
      </c>
      <c r="F8" s="81">
        <v>8400</v>
      </c>
      <c r="G8" s="81">
        <v>12900</v>
      </c>
      <c r="H8" s="81">
        <v>5500</v>
      </c>
      <c r="I8" s="81">
        <v>18400</v>
      </c>
      <c r="J8" s="82">
        <v>8800</v>
      </c>
    </row>
    <row r="9" spans="1:10" ht="15.75" x14ac:dyDescent="0.2">
      <c r="A9" s="89" t="s">
        <v>387</v>
      </c>
      <c r="B9" s="81">
        <v>54200</v>
      </c>
      <c r="C9" s="81">
        <v>57700</v>
      </c>
      <c r="D9" s="81">
        <v>60600</v>
      </c>
      <c r="E9" s="81">
        <v>58800</v>
      </c>
      <c r="F9" s="81">
        <v>53100</v>
      </c>
      <c r="G9" s="81">
        <v>45800</v>
      </c>
      <c r="H9" s="81">
        <v>48500</v>
      </c>
      <c r="I9" s="81">
        <v>55300</v>
      </c>
      <c r="J9" s="82">
        <v>56400</v>
      </c>
    </row>
    <row r="10" spans="1:10" ht="15.75" x14ac:dyDescent="0.2">
      <c r="A10" s="89" t="s">
        <v>397</v>
      </c>
      <c r="B10" s="81">
        <v>84300</v>
      </c>
      <c r="C10" s="81">
        <v>74800</v>
      </c>
      <c r="D10" s="81">
        <v>84300</v>
      </c>
      <c r="E10" s="81">
        <v>56800</v>
      </c>
      <c r="F10" s="81">
        <v>77600</v>
      </c>
      <c r="G10" s="81">
        <v>60400</v>
      </c>
      <c r="H10" s="81">
        <v>65700</v>
      </c>
      <c r="I10" s="81">
        <v>113300</v>
      </c>
      <c r="J10" s="82">
        <v>76900</v>
      </c>
    </row>
    <row r="11" spans="1:10" ht="15.75" x14ac:dyDescent="0.2">
      <c r="A11" s="89" t="s">
        <v>388</v>
      </c>
      <c r="B11" s="81">
        <v>55100</v>
      </c>
      <c r="C11" s="81">
        <v>46800</v>
      </c>
      <c r="D11" s="81">
        <v>63200</v>
      </c>
      <c r="E11" s="81">
        <v>44800</v>
      </c>
      <c r="F11" s="81">
        <v>56400</v>
      </c>
      <c r="G11" s="81">
        <v>49200</v>
      </c>
      <c r="H11" s="81">
        <v>44500</v>
      </c>
      <c r="I11" s="81">
        <v>53500</v>
      </c>
      <c r="J11" s="82">
        <v>52700</v>
      </c>
    </row>
    <row r="12" spans="1:10" ht="15.75" x14ac:dyDescent="0.2">
      <c r="A12" s="89" t="s">
        <v>399</v>
      </c>
      <c r="B12" s="81">
        <v>131600</v>
      </c>
      <c r="C12" s="81">
        <v>123000</v>
      </c>
      <c r="D12" s="81">
        <v>133100</v>
      </c>
      <c r="E12" s="81">
        <v>141100</v>
      </c>
      <c r="F12" s="81">
        <v>100000</v>
      </c>
      <c r="G12" s="81">
        <v>109400</v>
      </c>
      <c r="H12" s="81">
        <v>136100</v>
      </c>
      <c r="I12" s="81">
        <v>143400</v>
      </c>
      <c r="J12" s="82">
        <v>128800</v>
      </c>
    </row>
    <row r="13" spans="1:10" ht="15.75" x14ac:dyDescent="0.2">
      <c r="A13" s="89" t="s">
        <v>398</v>
      </c>
      <c r="B13" s="81">
        <v>92500</v>
      </c>
      <c r="C13" s="81">
        <v>92600</v>
      </c>
      <c r="D13" s="81">
        <v>99600</v>
      </c>
      <c r="E13" s="81">
        <v>81200</v>
      </c>
      <c r="F13" s="81">
        <v>90700</v>
      </c>
      <c r="G13" s="81">
        <v>72100</v>
      </c>
      <c r="H13" s="81">
        <v>87800</v>
      </c>
      <c r="I13" s="81">
        <v>102800</v>
      </c>
      <c r="J13" s="82">
        <v>92800</v>
      </c>
    </row>
    <row r="14" spans="1:10" ht="15.75" x14ac:dyDescent="0.2">
      <c r="A14" s="89" t="s">
        <v>396</v>
      </c>
      <c r="B14" s="81">
        <v>32900</v>
      </c>
      <c r="C14" s="81">
        <v>33100</v>
      </c>
      <c r="D14" s="81">
        <v>38000</v>
      </c>
      <c r="E14" s="81">
        <v>32800</v>
      </c>
      <c r="F14" s="81">
        <v>35300</v>
      </c>
      <c r="G14" s="81">
        <v>33500</v>
      </c>
      <c r="H14" s="81">
        <v>23800</v>
      </c>
      <c r="I14" s="81">
        <v>59500</v>
      </c>
      <c r="J14" s="82">
        <v>34100</v>
      </c>
    </row>
    <row r="15" spans="1:10" ht="15.75" x14ac:dyDescent="0.2">
      <c r="A15" s="89" t="s">
        <v>391</v>
      </c>
      <c r="B15" s="81">
        <v>94900</v>
      </c>
      <c r="C15" s="81">
        <v>91100</v>
      </c>
      <c r="D15" s="81">
        <v>106700</v>
      </c>
      <c r="E15" s="81">
        <v>84000</v>
      </c>
      <c r="F15" s="81">
        <v>89800</v>
      </c>
      <c r="G15" s="81">
        <v>89300</v>
      </c>
      <c r="H15" s="81">
        <v>66900</v>
      </c>
      <c r="I15" s="81">
        <v>102400</v>
      </c>
      <c r="J15" s="82">
        <v>94400</v>
      </c>
    </row>
    <row r="16" spans="1:10" ht="15.75" x14ac:dyDescent="0.2">
      <c r="A16" s="89" t="s">
        <v>392</v>
      </c>
      <c r="B16" s="81">
        <v>57600</v>
      </c>
      <c r="C16" s="81">
        <v>53200</v>
      </c>
      <c r="D16" s="81">
        <v>61300</v>
      </c>
      <c r="E16" s="81">
        <v>49900</v>
      </c>
      <c r="F16" s="81">
        <v>48900</v>
      </c>
      <c r="G16" s="81">
        <v>50800</v>
      </c>
      <c r="H16" s="81">
        <v>41500</v>
      </c>
      <c r="I16" s="81">
        <v>66600</v>
      </c>
      <c r="J16" s="82">
        <v>55500</v>
      </c>
    </row>
    <row r="17" spans="1:10" ht="15.75" x14ac:dyDescent="0.2">
      <c r="A17" s="89" t="s">
        <v>400</v>
      </c>
      <c r="B17" s="81">
        <v>9400</v>
      </c>
      <c r="C17" s="81">
        <v>10400</v>
      </c>
      <c r="D17" s="81">
        <v>15400</v>
      </c>
      <c r="E17" s="81">
        <v>11200</v>
      </c>
      <c r="F17" s="81">
        <v>6100</v>
      </c>
      <c r="G17" s="81">
        <v>16200</v>
      </c>
      <c r="H17" s="81">
        <v>6600</v>
      </c>
      <c r="I17" s="81">
        <v>25700</v>
      </c>
      <c r="J17" s="82">
        <v>10000</v>
      </c>
    </row>
    <row r="18" spans="1:10" ht="16.5" thickBot="1" x14ac:dyDescent="0.25">
      <c r="A18" s="91" t="s">
        <v>383</v>
      </c>
      <c r="B18" s="81">
        <v>60000</v>
      </c>
      <c r="C18" s="81">
        <v>62500</v>
      </c>
      <c r="D18" s="81">
        <v>69500</v>
      </c>
      <c r="E18" s="81">
        <v>53300</v>
      </c>
      <c r="F18" s="81">
        <v>68800</v>
      </c>
      <c r="G18" s="81">
        <v>46300</v>
      </c>
      <c r="H18" s="81">
        <v>53800</v>
      </c>
      <c r="I18" s="81">
        <v>72900</v>
      </c>
      <c r="J18" s="82">
        <v>62300</v>
      </c>
    </row>
    <row r="19" spans="1:10" ht="15.75" x14ac:dyDescent="0.2">
      <c r="A19" s="77" t="s">
        <v>380</v>
      </c>
      <c r="B19" s="86">
        <v>43200</v>
      </c>
      <c r="C19" s="86">
        <v>41100</v>
      </c>
      <c r="D19" s="86">
        <v>43700</v>
      </c>
      <c r="E19" s="86">
        <v>41700</v>
      </c>
      <c r="F19" s="86">
        <v>37400</v>
      </c>
      <c r="G19" s="86">
        <v>40300</v>
      </c>
      <c r="H19" s="86">
        <v>35100</v>
      </c>
      <c r="I19" s="86">
        <v>51500</v>
      </c>
      <c r="J19" s="87">
        <v>42000</v>
      </c>
    </row>
    <row r="20" spans="1:10" s="203" customFormat="1" x14ac:dyDescent="0.2">
      <c r="A20" s="203" t="s">
        <v>242</v>
      </c>
    </row>
  </sheetData>
  <mergeCells count="2">
    <mergeCell ref="A1:J1"/>
    <mergeCell ref="A20:XFD20"/>
  </mergeCells>
  <hyperlinks>
    <hyperlink ref="A20" location="TableOfContents!A1" display="Back to Table of Contents" xr:uid="{B9C7B3B9-2058-43C7-8667-922FE159BA3F}"/>
  </hyperlinks>
  <pageMargins left="0.7" right="0.7" top="0.75" bottom="0.75" header="0.3" footer="0.3"/>
  <pageSetup paperSize="9" orientation="portrait" r:id="rId1"/>
  <tableParts count="1">
    <tablePart r:id="rId2"/>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J19"/>
  <sheetViews>
    <sheetView zoomScaleNormal="100" workbookViewId="0">
      <selection sqref="A1:J1"/>
    </sheetView>
  </sheetViews>
  <sheetFormatPr defaultColWidth="0" defaultRowHeight="15" zeroHeight="1" x14ac:dyDescent="0.2"/>
  <cols>
    <col min="1" max="1" width="30" style="7" bestFit="1" customWidth="1"/>
    <col min="2" max="9" width="10" style="7" customWidth="1"/>
    <col min="10" max="10" width="10.28515625" style="7" bestFit="1" customWidth="1"/>
    <col min="11" max="16384" width="9.140625" style="7" hidden="1"/>
  </cols>
  <sheetData>
    <row r="1" spans="1:10" ht="15.6" customHeight="1" x14ac:dyDescent="0.2">
      <c r="A1" s="201" t="str">
        <f>T_h081</f>
        <v>Table N.81 Average payments (participants not in SIL) by reported level of function for the year ending 31 March 2023 ($)</v>
      </c>
      <c r="B1" s="201"/>
      <c r="C1" s="201"/>
      <c r="D1" s="201"/>
      <c r="E1" s="201"/>
      <c r="F1" s="201"/>
      <c r="G1" s="201"/>
      <c r="H1" s="201"/>
      <c r="I1" s="201"/>
      <c r="J1" s="201"/>
    </row>
    <row r="2" spans="1:10" ht="16.5" thickBot="1" x14ac:dyDescent="0.25">
      <c r="A2" s="12" t="s">
        <v>49</v>
      </c>
      <c r="B2" s="24" t="s">
        <v>35</v>
      </c>
      <c r="C2" s="24" t="s">
        <v>36</v>
      </c>
      <c r="D2" s="24" t="s">
        <v>37</v>
      </c>
      <c r="E2" s="24" t="s">
        <v>38</v>
      </c>
      <c r="F2" s="24" t="s">
        <v>39</v>
      </c>
      <c r="G2" s="24" t="s">
        <v>40</v>
      </c>
      <c r="H2" s="24" t="s">
        <v>41</v>
      </c>
      <c r="I2" s="24" t="s">
        <v>42</v>
      </c>
      <c r="J2" s="63" t="s">
        <v>43</v>
      </c>
    </row>
    <row r="3" spans="1:10" ht="15.75" x14ac:dyDescent="0.2">
      <c r="A3" s="80">
        <v>1</v>
      </c>
      <c r="B3" s="81">
        <v>11900</v>
      </c>
      <c r="C3" s="81">
        <v>10200</v>
      </c>
      <c r="D3" s="81">
        <v>10300</v>
      </c>
      <c r="E3" s="81">
        <v>13700</v>
      </c>
      <c r="F3" s="81">
        <v>11000</v>
      </c>
      <c r="G3" s="81">
        <v>11500</v>
      </c>
      <c r="H3" s="81">
        <v>9700</v>
      </c>
      <c r="I3" s="81">
        <v>21000</v>
      </c>
      <c r="J3" s="82">
        <v>11200</v>
      </c>
    </row>
    <row r="4" spans="1:10" ht="15.75" x14ac:dyDescent="0.2">
      <c r="A4" s="83">
        <v>2</v>
      </c>
      <c r="B4" s="81">
        <v>15000</v>
      </c>
      <c r="C4" s="81">
        <v>16100</v>
      </c>
      <c r="D4" s="81">
        <v>18300</v>
      </c>
      <c r="E4" s="81">
        <v>14600</v>
      </c>
      <c r="F4" s="81">
        <v>18200</v>
      </c>
      <c r="G4" s="81">
        <v>18500</v>
      </c>
      <c r="H4" s="81">
        <v>16000</v>
      </c>
      <c r="I4" s="81" t="s">
        <v>266</v>
      </c>
      <c r="J4" s="82">
        <v>16000</v>
      </c>
    </row>
    <row r="5" spans="1:10" ht="15.75" x14ac:dyDescent="0.2">
      <c r="A5" s="83">
        <v>3</v>
      </c>
      <c r="B5" s="81">
        <v>17200</v>
      </c>
      <c r="C5" s="81">
        <v>16200</v>
      </c>
      <c r="D5" s="81">
        <v>16200</v>
      </c>
      <c r="E5" s="81">
        <v>17700</v>
      </c>
      <c r="F5" s="81">
        <v>15400</v>
      </c>
      <c r="G5" s="81">
        <v>18600</v>
      </c>
      <c r="H5" s="81">
        <v>12900</v>
      </c>
      <c r="I5" s="81">
        <v>30100</v>
      </c>
      <c r="J5" s="82">
        <v>16700</v>
      </c>
    </row>
    <row r="6" spans="1:10" ht="15.75" x14ac:dyDescent="0.2">
      <c r="A6" s="83">
        <v>4</v>
      </c>
      <c r="B6" s="81">
        <v>12700</v>
      </c>
      <c r="C6" s="81">
        <v>12800</v>
      </c>
      <c r="D6" s="81">
        <v>14700</v>
      </c>
      <c r="E6" s="81">
        <v>14500</v>
      </c>
      <c r="F6" s="81">
        <v>12000</v>
      </c>
      <c r="G6" s="81">
        <v>14700</v>
      </c>
      <c r="H6" s="81">
        <v>11600</v>
      </c>
      <c r="I6" s="81">
        <v>30600</v>
      </c>
      <c r="J6" s="82">
        <v>13400</v>
      </c>
    </row>
    <row r="7" spans="1:10" ht="15.75" x14ac:dyDescent="0.2">
      <c r="A7" s="83">
        <v>5</v>
      </c>
      <c r="B7" s="81">
        <v>22800</v>
      </c>
      <c r="C7" s="81">
        <v>22500</v>
      </c>
      <c r="D7" s="81">
        <v>24600</v>
      </c>
      <c r="E7" s="81">
        <v>22800</v>
      </c>
      <c r="F7" s="81">
        <v>19200</v>
      </c>
      <c r="G7" s="81">
        <v>23700</v>
      </c>
      <c r="H7" s="81">
        <v>16400</v>
      </c>
      <c r="I7" s="81">
        <v>38100</v>
      </c>
      <c r="J7" s="82">
        <v>22800</v>
      </c>
    </row>
    <row r="8" spans="1:10" ht="15.75" x14ac:dyDescent="0.2">
      <c r="A8" s="83">
        <v>6</v>
      </c>
      <c r="B8" s="81">
        <v>21400</v>
      </c>
      <c r="C8" s="81">
        <v>18800</v>
      </c>
      <c r="D8" s="81">
        <v>19400</v>
      </c>
      <c r="E8" s="81">
        <v>17500</v>
      </c>
      <c r="F8" s="81">
        <v>16200</v>
      </c>
      <c r="G8" s="81">
        <v>22200</v>
      </c>
      <c r="H8" s="81">
        <v>16500</v>
      </c>
      <c r="I8" s="81">
        <v>30100</v>
      </c>
      <c r="J8" s="82">
        <v>19400</v>
      </c>
    </row>
    <row r="9" spans="1:10" ht="15.75" x14ac:dyDescent="0.2">
      <c r="A9" s="83">
        <v>7</v>
      </c>
      <c r="B9" s="81">
        <v>33900</v>
      </c>
      <c r="C9" s="81">
        <v>31400</v>
      </c>
      <c r="D9" s="81">
        <v>29300</v>
      </c>
      <c r="E9" s="81">
        <v>22300</v>
      </c>
      <c r="F9" s="81">
        <v>23400</v>
      </c>
      <c r="G9" s="81">
        <v>34200</v>
      </c>
      <c r="H9" s="81">
        <v>32200</v>
      </c>
      <c r="I9" s="81">
        <v>40400</v>
      </c>
      <c r="J9" s="82">
        <v>30700</v>
      </c>
    </row>
    <row r="10" spans="1:10" ht="15.75" x14ac:dyDescent="0.2">
      <c r="A10" s="83">
        <v>8</v>
      </c>
      <c r="B10" s="81">
        <v>36800</v>
      </c>
      <c r="C10" s="81">
        <v>34000</v>
      </c>
      <c r="D10" s="81">
        <v>44100</v>
      </c>
      <c r="E10" s="81">
        <v>33700</v>
      </c>
      <c r="F10" s="81">
        <v>39800</v>
      </c>
      <c r="G10" s="81">
        <v>34800</v>
      </c>
      <c r="H10" s="81">
        <v>32200</v>
      </c>
      <c r="I10" s="81">
        <v>55800</v>
      </c>
      <c r="J10" s="82">
        <v>37800</v>
      </c>
    </row>
    <row r="11" spans="1:10" ht="15.75" x14ac:dyDescent="0.2">
      <c r="A11" s="83">
        <v>9</v>
      </c>
      <c r="B11" s="81">
        <v>57000</v>
      </c>
      <c r="C11" s="81">
        <v>51700</v>
      </c>
      <c r="D11" s="81">
        <v>70900</v>
      </c>
      <c r="E11" s="81">
        <v>50300</v>
      </c>
      <c r="F11" s="81">
        <v>45400</v>
      </c>
      <c r="G11" s="81">
        <v>41400</v>
      </c>
      <c r="H11" s="81">
        <v>50100</v>
      </c>
      <c r="I11" s="81">
        <v>111700</v>
      </c>
      <c r="J11" s="82">
        <v>57300</v>
      </c>
    </row>
    <row r="12" spans="1:10" ht="15.75" x14ac:dyDescent="0.2">
      <c r="A12" s="83">
        <v>10</v>
      </c>
      <c r="B12" s="81">
        <v>63400</v>
      </c>
      <c r="C12" s="81">
        <v>55400</v>
      </c>
      <c r="D12" s="81">
        <v>76700</v>
      </c>
      <c r="E12" s="81">
        <v>55500</v>
      </c>
      <c r="F12" s="81">
        <v>67400</v>
      </c>
      <c r="G12" s="81">
        <v>54500</v>
      </c>
      <c r="H12" s="81">
        <v>56000</v>
      </c>
      <c r="I12" s="81">
        <v>89200</v>
      </c>
      <c r="J12" s="82">
        <v>63500</v>
      </c>
    </row>
    <row r="13" spans="1:10" ht="15.75" x14ac:dyDescent="0.2">
      <c r="A13" s="83">
        <v>11</v>
      </c>
      <c r="B13" s="81">
        <v>66000</v>
      </c>
      <c r="C13" s="81">
        <v>56500</v>
      </c>
      <c r="D13" s="81">
        <v>54600</v>
      </c>
      <c r="E13" s="81">
        <v>41400</v>
      </c>
      <c r="F13" s="81">
        <v>42300</v>
      </c>
      <c r="G13" s="81">
        <v>68500</v>
      </c>
      <c r="H13" s="81">
        <v>56500</v>
      </c>
      <c r="I13" s="81">
        <v>82000</v>
      </c>
      <c r="J13" s="82">
        <v>56200</v>
      </c>
    </row>
    <row r="14" spans="1:10" ht="15.75" x14ac:dyDescent="0.2">
      <c r="A14" s="83">
        <v>12</v>
      </c>
      <c r="B14" s="81">
        <v>110100</v>
      </c>
      <c r="C14" s="81">
        <v>101700</v>
      </c>
      <c r="D14" s="81">
        <v>130600</v>
      </c>
      <c r="E14" s="81">
        <v>104300</v>
      </c>
      <c r="F14" s="81">
        <v>116100</v>
      </c>
      <c r="G14" s="81">
        <v>94800</v>
      </c>
      <c r="H14" s="81">
        <v>104200</v>
      </c>
      <c r="I14" s="81">
        <v>135700</v>
      </c>
      <c r="J14" s="82">
        <v>110400</v>
      </c>
    </row>
    <row r="15" spans="1:10" ht="15.75" x14ac:dyDescent="0.2">
      <c r="A15" s="83">
        <v>13</v>
      </c>
      <c r="B15" s="81">
        <v>73300</v>
      </c>
      <c r="C15" s="81">
        <v>76300</v>
      </c>
      <c r="D15" s="81">
        <v>73400</v>
      </c>
      <c r="E15" s="81">
        <v>49400</v>
      </c>
      <c r="F15" s="81">
        <v>50600</v>
      </c>
      <c r="G15" s="81">
        <v>64100</v>
      </c>
      <c r="H15" s="81">
        <v>74000</v>
      </c>
      <c r="I15" s="81">
        <v>72200</v>
      </c>
      <c r="J15" s="82">
        <v>68600</v>
      </c>
    </row>
    <row r="16" spans="1:10" ht="15.75" x14ac:dyDescent="0.2">
      <c r="A16" s="83">
        <v>14</v>
      </c>
      <c r="B16" s="81">
        <v>192700</v>
      </c>
      <c r="C16" s="81">
        <v>193400</v>
      </c>
      <c r="D16" s="81">
        <v>205300</v>
      </c>
      <c r="E16" s="81">
        <v>181400</v>
      </c>
      <c r="F16" s="81">
        <v>188400</v>
      </c>
      <c r="G16" s="81">
        <v>193700</v>
      </c>
      <c r="H16" s="81">
        <v>162100</v>
      </c>
      <c r="I16" s="81">
        <v>208200</v>
      </c>
      <c r="J16" s="82">
        <v>194300</v>
      </c>
    </row>
    <row r="17" spans="1:10" ht="16.5" thickBot="1" x14ac:dyDescent="0.25">
      <c r="A17" s="84">
        <v>15</v>
      </c>
      <c r="B17" s="81">
        <v>371400</v>
      </c>
      <c r="C17" s="81">
        <v>298600</v>
      </c>
      <c r="D17" s="81">
        <v>482000</v>
      </c>
      <c r="E17" s="81" t="s">
        <v>266</v>
      </c>
      <c r="F17" s="81" t="s">
        <v>266</v>
      </c>
      <c r="G17" s="81" t="s">
        <v>266</v>
      </c>
      <c r="H17" s="81" t="s">
        <v>266</v>
      </c>
      <c r="I17" s="81" t="s">
        <v>266</v>
      </c>
      <c r="J17" s="82">
        <v>395600</v>
      </c>
    </row>
    <row r="18" spans="1:10" ht="15.75" x14ac:dyDescent="0.2">
      <c r="A18" s="85" t="s">
        <v>380</v>
      </c>
      <c r="B18" s="86">
        <v>43200</v>
      </c>
      <c r="C18" s="86">
        <v>41100</v>
      </c>
      <c r="D18" s="86">
        <v>43700</v>
      </c>
      <c r="E18" s="86">
        <v>41700</v>
      </c>
      <c r="F18" s="86">
        <v>37400</v>
      </c>
      <c r="G18" s="86">
        <v>40300</v>
      </c>
      <c r="H18" s="86">
        <v>35100</v>
      </c>
      <c r="I18" s="86">
        <v>51500</v>
      </c>
      <c r="J18" s="87">
        <v>42000</v>
      </c>
    </row>
    <row r="19" spans="1:10" s="203" customFormat="1" x14ac:dyDescent="0.2">
      <c r="A19" s="203" t="s">
        <v>242</v>
      </c>
    </row>
  </sheetData>
  <mergeCells count="2">
    <mergeCell ref="A1:J1"/>
    <mergeCell ref="A19:XFD19"/>
  </mergeCells>
  <hyperlinks>
    <hyperlink ref="A19" location="TableOfContents!A1" display="Back to Table of Contents" xr:uid="{C7DD1504-5A05-4523-BB42-7BBF2CDD58CC}"/>
  </hyperlinks>
  <pageMargins left="0.7" right="0.7" top="0.75" bottom="0.75" header="0.3" footer="0.3"/>
  <pageSetup paperSize="9" orientation="portrait" r:id="rId1"/>
  <tableParts count="1">
    <tablePart r:id="rId2"/>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J19"/>
  <sheetViews>
    <sheetView zoomScaleNormal="100" workbookViewId="0">
      <selection sqref="A1:J1"/>
    </sheetView>
  </sheetViews>
  <sheetFormatPr defaultColWidth="0" defaultRowHeight="15" zeroHeight="1" x14ac:dyDescent="0.2"/>
  <cols>
    <col min="1" max="1" width="43" style="7" bestFit="1" customWidth="1"/>
    <col min="2" max="9" width="10" style="7" customWidth="1"/>
    <col min="10" max="10" width="10.28515625" style="7" bestFit="1" customWidth="1"/>
    <col min="11" max="16384" width="9.140625" style="7" hidden="1"/>
  </cols>
  <sheetData>
    <row r="1" spans="1:10" ht="15" customHeight="1" x14ac:dyDescent="0.2">
      <c r="A1" s="201" t="str">
        <f>T_h082</f>
        <v>Table N.82 Total payments ($m) (participants not in SIL) by support category for the year ending 31 March 2023 ($m)</v>
      </c>
      <c r="B1" s="201"/>
      <c r="C1" s="201"/>
      <c r="D1" s="201"/>
      <c r="E1" s="201"/>
      <c r="F1" s="201"/>
      <c r="G1" s="201"/>
      <c r="H1" s="201"/>
      <c r="I1" s="201"/>
      <c r="J1" s="201"/>
    </row>
    <row r="2" spans="1:10" ht="16.5" thickBot="1" x14ac:dyDescent="0.25">
      <c r="A2" s="12" t="s">
        <v>50</v>
      </c>
      <c r="B2" s="24" t="s">
        <v>35</v>
      </c>
      <c r="C2" s="24" t="s">
        <v>36</v>
      </c>
      <c r="D2" s="24" t="s">
        <v>37</v>
      </c>
      <c r="E2" s="24" t="s">
        <v>38</v>
      </c>
      <c r="F2" s="24" t="s">
        <v>39</v>
      </c>
      <c r="G2" s="24" t="s">
        <v>40</v>
      </c>
      <c r="H2" s="24" t="s">
        <v>41</v>
      </c>
      <c r="I2" s="24" t="s">
        <v>42</v>
      </c>
      <c r="J2" s="63" t="s">
        <v>43</v>
      </c>
    </row>
    <row r="3" spans="1:10" ht="15.75" x14ac:dyDescent="0.2">
      <c r="A3" s="64" t="s">
        <v>4</v>
      </c>
      <c r="B3" s="65">
        <v>2746989990.9341235</v>
      </c>
      <c r="C3" s="65">
        <v>2371930318.5480075</v>
      </c>
      <c r="D3" s="65">
        <v>2011211801.8343806</v>
      </c>
      <c r="E3" s="65">
        <v>774354103.13604748</v>
      </c>
      <c r="F3" s="65">
        <v>769050799.70701098</v>
      </c>
      <c r="G3" s="65">
        <v>200418452.65433121</v>
      </c>
      <c r="H3" s="65">
        <v>137610811.27410907</v>
      </c>
      <c r="I3" s="65">
        <v>117601846.11587705</v>
      </c>
      <c r="J3" s="66">
        <v>9130185750.1396294</v>
      </c>
    </row>
    <row r="4" spans="1:10" ht="15.75" x14ac:dyDescent="0.2">
      <c r="A4" s="67" t="s">
        <v>5</v>
      </c>
      <c r="B4" s="65">
        <v>144489461.74000356</v>
      </c>
      <c r="C4" s="65">
        <v>134580030.25000581</v>
      </c>
      <c r="D4" s="65">
        <v>127190252.24000371</v>
      </c>
      <c r="E4" s="65">
        <v>45771713.39999947</v>
      </c>
      <c r="F4" s="65">
        <v>38815784.779999465</v>
      </c>
      <c r="G4" s="65">
        <v>11205359.500000142</v>
      </c>
      <c r="H4" s="65">
        <v>6572884.5900000473</v>
      </c>
      <c r="I4" s="65">
        <v>3532579.8499999866</v>
      </c>
      <c r="J4" s="66">
        <v>512184107.11001223</v>
      </c>
    </row>
    <row r="5" spans="1:10" ht="15.75" x14ac:dyDescent="0.2">
      <c r="A5" s="67" t="s">
        <v>6</v>
      </c>
      <c r="B5" s="65">
        <v>1711285644.1299634</v>
      </c>
      <c r="C5" s="65">
        <v>1409770042.8125699</v>
      </c>
      <c r="D5" s="65">
        <v>1247403047.4799781</v>
      </c>
      <c r="E5" s="65">
        <v>433117180.66000521</v>
      </c>
      <c r="F5" s="65">
        <v>337495743.62000412</v>
      </c>
      <c r="G5" s="65">
        <v>121478760.40999967</v>
      </c>
      <c r="H5" s="65">
        <v>63708826.649999887</v>
      </c>
      <c r="I5" s="65">
        <v>42551882.839999869</v>
      </c>
      <c r="J5" s="66">
        <v>5367414105.7525206</v>
      </c>
    </row>
    <row r="6" spans="1:10" ht="15.75" x14ac:dyDescent="0.2">
      <c r="A6" s="67" t="s">
        <v>7</v>
      </c>
      <c r="B6" s="65">
        <v>304490508.30878824</v>
      </c>
      <c r="C6" s="65">
        <v>196430596.97038522</v>
      </c>
      <c r="D6" s="65">
        <v>112114074.47193034</v>
      </c>
      <c r="E6" s="65">
        <v>43087410.009261847</v>
      </c>
      <c r="F6" s="65">
        <v>39123476.919052593</v>
      </c>
      <c r="G6" s="65">
        <v>11419816.601486599</v>
      </c>
      <c r="H6" s="65">
        <v>13283191.075655693</v>
      </c>
      <c r="I6" s="65">
        <v>6888810.8395176036</v>
      </c>
      <c r="J6" s="66">
        <v>726864114.90292752</v>
      </c>
    </row>
    <row r="7" spans="1:10" ht="15.75" x14ac:dyDescent="0.2">
      <c r="A7" s="64" t="s">
        <v>8</v>
      </c>
      <c r="B7" s="68">
        <v>118479019.9806231</v>
      </c>
      <c r="C7" s="68">
        <v>121816201.67074051</v>
      </c>
      <c r="D7" s="68">
        <v>98981563.860317767</v>
      </c>
      <c r="E7" s="68">
        <v>34594217.549948707</v>
      </c>
      <c r="F7" s="68">
        <v>43484374.64989806</v>
      </c>
      <c r="G7" s="68">
        <v>10360568.05000655</v>
      </c>
      <c r="H7" s="68">
        <v>5560961.1400005333</v>
      </c>
      <c r="I7" s="68">
        <v>5899356.0100003751</v>
      </c>
      <c r="J7" s="69">
        <v>439270267.03153563</v>
      </c>
    </row>
    <row r="8" spans="1:10" ht="15.75" x14ac:dyDescent="0.2">
      <c r="A8" s="67" t="s">
        <v>9</v>
      </c>
      <c r="B8" s="65">
        <v>1154022682.4717174</v>
      </c>
      <c r="C8" s="65">
        <v>1051231092.1414323</v>
      </c>
      <c r="D8" s="65">
        <v>839856042.06734407</v>
      </c>
      <c r="E8" s="65">
        <v>360546879.17544401</v>
      </c>
      <c r="F8" s="65">
        <v>331501000.78461808</v>
      </c>
      <c r="G8" s="65">
        <v>59785005.539997987</v>
      </c>
      <c r="H8" s="65">
        <v>58763795.159999192</v>
      </c>
      <c r="I8" s="65">
        <v>33185056.330000412</v>
      </c>
      <c r="J8" s="66">
        <v>3889244600.8205538</v>
      </c>
    </row>
    <row r="9" spans="1:10" ht="15.75" x14ac:dyDescent="0.2">
      <c r="A9" s="67" t="s">
        <v>10</v>
      </c>
      <c r="B9" s="65">
        <v>37748873.120000176</v>
      </c>
      <c r="C9" s="65">
        <v>24953918.150000431</v>
      </c>
      <c r="D9" s="65">
        <v>15096594.380000014</v>
      </c>
      <c r="E9" s="65">
        <v>8694815.9100000132</v>
      </c>
      <c r="F9" s="65">
        <v>8435921.0500000212</v>
      </c>
      <c r="G9" s="65">
        <v>2620301.6100000069</v>
      </c>
      <c r="H9" s="65">
        <v>2082021.7800000042</v>
      </c>
      <c r="I9" s="65">
        <v>785276.00000000012</v>
      </c>
      <c r="J9" s="66">
        <v>100420120.46000066</v>
      </c>
    </row>
    <row r="10" spans="1:10" ht="15.75" x14ac:dyDescent="0.2">
      <c r="A10" s="67" t="s">
        <v>11</v>
      </c>
      <c r="B10" s="65">
        <v>15618311.560001012</v>
      </c>
      <c r="C10" s="65">
        <v>7333941.5100002233</v>
      </c>
      <c r="D10" s="65">
        <v>6406225.1600001343</v>
      </c>
      <c r="E10" s="65">
        <v>1763504.9299999888</v>
      </c>
      <c r="F10" s="65">
        <v>1595774.9099999922</v>
      </c>
      <c r="G10" s="65">
        <v>941400.20999999798</v>
      </c>
      <c r="H10" s="65">
        <v>1570313.9899999942</v>
      </c>
      <c r="I10" s="70">
        <v>64882.170000000027</v>
      </c>
      <c r="J10" s="66">
        <v>35302505.440001339</v>
      </c>
    </row>
    <row r="11" spans="1:10" ht="15.75" x14ac:dyDescent="0.2">
      <c r="A11" s="67" t="s">
        <v>12</v>
      </c>
      <c r="B11" s="70">
        <v>121316.42000000013</v>
      </c>
      <c r="C11" s="65">
        <v>612580.2099999995</v>
      </c>
      <c r="D11" s="70">
        <v>100211.44</v>
      </c>
      <c r="E11" s="71">
        <v>38127.639999999876</v>
      </c>
      <c r="F11" s="71">
        <v>33373.130000000005</v>
      </c>
      <c r="G11" s="71">
        <v>14329.239999999994</v>
      </c>
      <c r="H11" s="71">
        <v>7834.1100000000015</v>
      </c>
      <c r="I11" s="72">
        <v>2965.1399999999735</v>
      </c>
      <c r="J11" s="66">
        <v>930737.32999999938</v>
      </c>
    </row>
    <row r="12" spans="1:10" ht="15.75" x14ac:dyDescent="0.2">
      <c r="A12" s="67" t="s">
        <v>13</v>
      </c>
      <c r="B12" s="72">
        <v>2504.1599999999989</v>
      </c>
      <c r="C12" s="71">
        <v>26731.000000000015</v>
      </c>
      <c r="D12" s="71">
        <v>5554.0000000000073</v>
      </c>
      <c r="E12" s="72">
        <v>2653.8099999999722</v>
      </c>
      <c r="F12" s="70">
        <v>61363.490000000005</v>
      </c>
      <c r="G12" s="71">
        <v>10449.879999999986</v>
      </c>
      <c r="H12" s="65">
        <v>1.8189894035458565E-12</v>
      </c>
      <c r="I12" s="70" t="s">
        <v>266</v>
      </c>
      <c r="J12" s="187">
        <v>109256.34</v>
      </c>
    </row>
    <row r="13" spans="1:10" ht="15.75" x14ac:dyDescent="0.2">
      <c r="A13" s="67" t="s">
        <v>14</v>
      </c>
      <c r="B13" s="65">
        <v>87913961.879996598</v>
      </c>
      <c r="C13" s="65">
        <v>71704222.139999032</v>
      </c>
      <c r="D13" s="65">
        <v>36091421.140000723</v>
      </c>
      <c r="E13" s="65">
        <v>31504118.139999919</v>
      </c>
      <c r="F13" s="65">
        <v>21148425.63000048</v>
      </c>
      <c r="G13" s="65">
        <v>6085104.6200000187</v>
      </c>
      <c r="H13" s="65">
        <v>3671010.5900000003</v>
      </c>
      <c r="I13" s="65">
        <v>3510058.1000000038</v>
      </c>
      <c r="J13" s="66">
        <v>261687528.6399968</v>
      </c>
    </row>
    <row r="14" spans="1:10" ht="15.75" x14ac:dyDescent="0.2">
      <c r="A14" s="67" t="s">
        <v>15</v>
      </c>
      <c r="B14" s="65">
        <v>44217760.709999897</v>
      </c>
      <c r="C14" s="65">
        <v>34515499.760000043</v>
      </c>
      <c r="D14" s="65">
        <v>21396504.640000183</v>
      </c>
      <c r="E14" s="65">
        <v>21818139.610000174</v>
      </c>
      <c r="F14" s="65">
        <v>4551633.4000000088</v>
      </c>
      <c r="G14" s="65">
        <v>5477447.350000008</v>
      </c>
      <c r="H14" s="65">
        <v>4704455.1100000013</v>
      </c>
      <c r="I14" s="65">
        <v>4418376.3000000007</v>
      </c>
      <c r="J14" s="66">
        <v>141131957.14000031</v>
      </c>
    </row>
    <row r="15" spans="1:10" ht="15.75" x14ac:dyDescent="0.2">
      <c r="A15" s="73" t="s">
        <v>16</v>
      </c>
      <c r="B15" s="74">
        <v>199921357.31003878</v>
      </c>
      <c r="C15" s="74">
        <v>244339767.59004217</v>
      </c>
      <c r="D15" s="74">
        <v>153374081.05002442</v>
      </c>
      <c r="E15" s="74">
        <v>64457418.450001203</v>
      </c>
      <c r="F15" s="74">
        <v>56215669.620000944</v>
      </c>
      <c r="G15" s="74">
        <v>16949117.999999773</v>
      </c>
      <c r="H15" s="74">
        <v>8990898.1799999624</v>
      </c>
      <c r="I15" s="74">
        <v>15498112.359999828</v>
      </c>
      <c r="J15" s="75">
        <v>759915616.39010727</v>
      </c>
    </row>
    <row r="16" spans="1:10" ht="15.75" x14ac:dyDescent="0.2">
      <c r="A16" s="67" t="s">
        <v>17</v>
      </c>
      <c r="B16" s="65">
        <v>176396560.04000041</v>
      </c>
      <c r="C16" s="65">
        <v>131246958.92000026</v>
      </c>
      <c r="D16" s="65">
        <v>138394259.08000043</v>
      </c>
      <c r="E16" s="65">
        <v>64797543.629999869</v>
      </c>
      <c r="F16" s="65">
        <v>42212198.509999931</v>
      </c>
      <c r="G16" s="65">
        <v>12392104.140000006</v>
      </c>
      <c r="H16" s="65">
        <v>8886285.450000003</v>
      </c>
      <c r="I16" s="65">
        <v>4894843.150000005</v>
      </c>
      <c r="J16" s="66">
        <v>579250248.40000105</v>
      </c>
    </row>
    <row r="17" spans="1:10" ht="16.5" thickBot="1" x14ac:dyDescent="0.25">
      <c r="A17" s="76" t="s">
        <v>18</v>
      </c>
      <c r="B17" s="65">
        <v>46191773.599999979</v>
      </c>
      <c r="C17" s="65">
        <v>40511168.010000035</v>
      </c>
      <c r="D17" s="65">
        <v>39212207.550000086</v>
      </c>
      <c r="E17" s="65">
        <v>11415587.990000002</v>
      </c>
      <c r="F17" s="65">
        <v>9945821.9000000078</v>
      </c>
      <c r="G17" s="65">
        <v>4495031.5998650715</v>
      </c>
      <c r="H17" s="65">
        <v>2933829.1399999997</v>
      </c>
      <c r="I17" s="65">
        <v>966274.92999999982</v>
      </c>
      <c r="J17" s="66">
        <v>155690807.21986517</v>
      </c>
    </row>
    <row r="18" spans="1:10" ht="15.75" x14ac:dyDescent="0.2">
      <c r="A18" s="77" t="s">
        <v>380</v>
      </c>
      <c r="B18" s="78">
        <v>6787889726.3652563</v>
      </c>
      <c r="C18" s="78">
        <v>5841003069.6831837</v>
      </c>
      <c r="D18" s="78">
        <v>4846833840.39398</v>
      </c>
      <c r="E18" s="78">
        <v>1896282636.0807078</v>
      </c>
      <c r="F18" s="78">
        <v>1703671362.1005852</v>
      </c>
      <c r="G18" s="78">
        <v>463653249.40568709</v>
      </c>
      <c r="H18" s="78">
        <v>318347118.23976439</v>
      </c>
      <c r="I18" s="78">
        <v>239800320.13539511</v>
      </c>
      <c r="J18" s="79">
        <v>22099920945.15715</v>
      </c>
    </row>
    <row r="19" spans="1:10" s="203" customFormat="1" x14ac:dyDescent="0.2">
      <c r="A19" s="203" t="s">
        <v>242</v>
      </c>
    </row>
  </sheetData>
  <mergeCells count="2">
    <mergeCell ref="A1:J1"/>
    <mergeCell ref="A19:XFD19"/>
  </mergeCells>
  <hyperlinks>
    <hyperlink ref="A19" location="TableOfContents!A1" display="Back to Table of Contents" xr:uid="{A7B1651A-1F10-4A10-8D29-3E696E99FAB8}"/>
  </hyperlinks>
  <pageMargins left="0.7" right="0.7" top="0.75" bottom="0.75" header="0.3" footer="0.3"/>
  <pageSetup paperSize="9" orientation="portrait" r:id="rId1"/>
  <tableParts count="1">
    <tablePart r:id="rId2"/>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A1:J18"/>
  <sheetViews>
    <sheetView zoomScaleNormal="100" workbookViewId="0">
      <selection sqref="A1:J1"/>
    </sheetView>
  </sheetViews>
  <sheetFormatPr defaultColWidth="0" defaultRowHeight="15" zeroHeight="1" x14ac:dyDescent="0.2"/>
  <cols>
    <col min="1" max="1" width="40.85546875" style="7" bestFit="1" customWidth="1"/>
    <col min="2" max="10" width="10" style="7" customWidth="1"/>
    <col min="11" max="16384" width="9.140625" style="7" hidden="1"/>
  </cols>
  <sheetData>
    <row r="1" spans="1:10" ht="30" customHeight="1" x14ac:dyDescent="0.2">
      <c r="A1" s="201" t="str">
        <f>T_h083</f>
        <v>Table N.83 Distribution of the percentage change in plan budgets for plans reviewed in this financial year (1 July 2022 to 31 March 2023) - all participants</v>
      </c>
      <c r="B1" s="201"/>
      <c r="C1" s="201"/>
      <c r="D1" s="201"/>
      <c r="E1" s="201"/>
      <c r="F1" s="201"/>
      <c r="G1" s="201"/>
      <c r="H1" s="201"/>
      <c r="I1" s="201"/>
      <c r="J1" s="201"/>
    </row>
    <row r="2" spans="1:10" ht="16.5" thickBot="1" x14ac:dyDescent="0.25">
      <c r="A2" s="12" t="s">
        <v>25</v>
      </c>
      <c r="B2" s="24" t="s">
        <v>35</v>
      </c>
      <c r="C2" s="24" t="s">
        <v>36</v>
      </c>
      <c r="D2" s="24" t="s">
        <v>37</v>
      </c>
      <c r="E2" s="24" t="s">
        <v>38</v>
      </c>
      <c r="F2" s="24" t="s">
        <v>39</v>
      </c>
      <c r="G2" s="24" t="s">
        <v>40</v>
      </c>
      <c r="H2" s="24" t="s">
        <v>41</v>
      </c>
      <c r="I2" s="24" t="s">
        <v>42</v>
      </c>
      <c r="J2" s="25" t="s">
        <v>43</v>
      </c>
    </row>
    <row r="3" spans="1:10" x14ac:dyDescent="0.2">
      <c r="A3" s="197" t="s">
        <v>248</v>
      </c>
      <c r="B3" s="56">
        <v>4.0248632682538914E-3</v>
      </c>
      <c r="C3" s="56">
        <v>2.4376556416821579E-3</v>
      </c>
      <c r="D3" s="56">
        <v>4.1827293754818813E-3</v>
      </c>
      <c r="E3" s="56">
        <v>4.6109749511901296E-3</v>
      </c>
      <c r="F3" s="56">
        <v>3.8508585149277397E-3</v>
      </c>
      <c r="G3" s="56">
        <v>1.6575663026521061E-2</v>
      </c>
      <c r="H3" s="56">
        <v>4.0505122706695259E-3</v>
      </c>
      <c r="I3" s="56">
        <v>8.3898031623104233E-3</v>
      </c>
      <c r="J3" s="57">
        <v>4.0504737919505561E-3</v>
      </c>
    </row>
    <row r="4" spans="1:10" x14ac:dyDescent="0.2">
      <c r="A4" s="196" t="s">
        <v>249</v>
      </c>
      <c r="B4" s="56">
        <v>6.540402810912573E-3</v>
      </c>
      <c r="C4" s="56">
        <v>5.3838869208375712E-3</v>
      </c>
      <c r="D4" s="56">
        <v>7.6329992289899768E-3</v>
      </c>
      <c r="E4" s="56">
        <v>5.5248618784530384E-3</v>
      </c>
      <c r="F4" s="56">
        <v>7.747021247678159E-3</v>
      </c>
      <c r="G4" s="56">
        <v>5.8502340093603746E-3</v>
      </c>
      <c r="H4" s="56">
        <v>6.6714319752203951E-3</v>
      </c>
      <c r="I4" s="56">
        <v>1.1616650532429816E-2</v>
      </c>
      <c r="J4" s="57">
        <v>6.5645609731612466E-3</v>
      </c>
    </row>
    <row r="5" spans="1:10" x14ac:dyDescent="0.2">
      <c r="A5" s="196" t="s">
        <v>250</v>
      </c>
      <c r="B5" s="56">
        <v>1.1912296931041759E-2</v>
      </c>
      <c r="C5" s="56">
        <v>1.12763494791484E-2</v>
      </c>
      <c r="D5" s="56">
        <v>1.5150346954510409E-2</v>
      </c>
      <c r="E5" s="56">
        <v>1.19220703692934E-2</v>
      </c>
      <c r="F5" s="56">
        <v>1.6309518416164546E-2</v>
      </c>
      <c r="G5" s="56">
        <v>1.3260530421216849E-2</v>
      </c>
      <c r="H5" s="56">
        <v>1.7155110793423873E-2</v>
      </c>
      <c r="I5" s="56">
        <v>2.516940948693127E-2</v>
      </c>
      <c r="J5" s="57">
        <v>1.3216416640114531E-2</v>
      </c>
    </row>
    <row r="6" spans="1:10" x14ac:dyDescent="0.2">
      <c r="A6" s="196" t="s">
        <v>251</v>
      </c>
      <c r="B6" s="56">
        <v>2.1731015791096615E-2</v>
      </c>
      <c r="C6" s="56">
        <v>2.1026972045877029E-2</v>
      </c>
      <c r="D6" s="56">
        <v>2.5674633770239014E-2</v>
      </c>
      <c r="E6" s="56">
        <v>2.4965729240227642E-2</v>
      </c>
      <c r="F6" s="56">
        <v>2.9900783762968331E-2</v>
      </c>
      <c r="G6" s="56">
        <v>1.969578783151326E-2</v>
      </c>
      <c r="H6" s="56">
        <v>3.1451036454610434E-2</v>
      </c>
      <c r="I6" s="56">
        <v>4.2271700548564051E-2</v>
      </c>
      <c r="J6" s="57">
        <v>2.3984217119362401E-2</v>
      </c>
    </row>
    <row r="7" spans="1:10" x14ac:dyDescent="0.2">
      <c r="A7" s="196" t="s">
        <v>252</v>
      </c>
      <c r="B7" s="56">
        <v>3.7619488128276285E-2</v>
      </c>
      <c r="C7" s="56">
        <v>3.7354003717863279E-2</v>
      </c>
      <c r="D7" s="56">
        <v>4.33307632999229E-2</v>
      </c>
      <c r="E7" s="56">
        <v>4.1166452041706478E-2</v>
      </c>
      <c r="F7" s="56">
        <v>4.7750645585103974E-2</v>
      </c>
      <c r="G7" s="56">
        <v>3.5296411856474259E-2</v>
      </c>
      <c r="H7" s="56">
        <v>5.7660233500119132E-2</v>
      </c>
      <c r="I7" s="56">
        <v>5.8728622136172956E-2</v>
      </c>
      <c r="J7" s="57">
        <v>4.0792810409019289E-2</v>
      </c>
    </row>
    <row r="8" spans="1:10" x14ac:dyDescent="0.2">
      <c r="A8" s="196" t="s">
        <v>253</v>
      </c>
      <c r="B8" s="56">
        <v>9.0348442799876652E-2</v>
      </c>
      <c r="C8" s="56">
        <v>9.612079548244537E-2</v>
      </c>
      <c r="D8" s="56">
        <v>0.10129144178874325</v>
      </c>
      <c r="E8" s="56">
        <v>0.10306152120633075</v>
      </c>
      <c r="F8" s="56">
        <v>0.10062066778417071</v>
      </c>
      <c r="G8" s="56">
        <v>8.2098283931357249E-2</v>
      </c>
      <c r="H8" s="56">
        <v>0.10364546104360257</v>
      </c>
      <c r="I8" s="56">
        <v>0.11003549532107132</v>
      </c>
      <c r="J8" s="57">
        <v>9.6910204313230816E-2</v>
      </c>
    </row>
    <row r="9" spans="1:10" x14ac:dyDescent="0.2">
      <c r="A9" s="196" t="s">
        <v>254</v>
      </c>
      <c r="B9" s="56">
        <v>9.2928899492023306E-2</v>
      </c>
      <c r="C9" s="56">
        <v>0.12458349409000036</v>
      </c>
      <c r="D9" s="56">
        <v>0.13991904394757132</v>
      </c>
      <c r="E9" s="56">
        <v>0.11182652764507955</v>
      </c>
      <c r="F9" s="56">
        <v>0.13038553889367099</v>
      </c>
      <c r="G9" s="56">
        <v>0.11797971918876755</v>
      </c>
      <c r="H9" s="56">
        <v>0.13533476292589947</v>
      </c>
      <c r="I9" s="56">
        <v>0.14553081639238463</v>
      </c>
      <c r="J9" s="57">
        <v>0.11910488020985645</v>
      </c>
    </row>
    <row r="10" spans="1:10" x14ac:dyDescent="0.2">
      <c r="A10" s="58" t="s">
        <v>255</v>
      </c>
      <c r="B10" s="56">
        <v>0.17332878913286917</v>
      </c>
      <c r="C10" s="56">
        <v>0.18747150222721054</v>
      </c>
      <c r="D10" s="56">
        <v>0.18163068619892059</v>
      </c>
      <c r="E10" s="56">
        <v>0.17397083869895733</v>
      </c>
      <c r="F10" s="56">
        <v>0.16708195533004122</v>
      </c>
      <c r="G10" s="56">
        <v>0.18018720748829953</v>
      </c>
      <c r="H10" s="56">
        <v>0.20872051465332381</v>
      </c>
      <c r="I10" s="56">
        <v>0.17166828009035173</v>
      </c>
      <c r="J10" s="57">
        <v>0.17898904015119441</v>
      </c>
    </row>
    <row r="11" spans="1:10" x14ac:dyDescent="0.2">
      <c r="A11" s="58" t="s">
        <v>256</v>
      </c>
      <c r="B11" s="56">
        <v>0.21743999220994206</v>
      </c>
      <c r="C11" s="56">
        <v>0.19880046297920101</v>
      </c>
      <c r="D11" s="56">
        <v>0.17409406322282189</v>
      </c>
      <c r="E11" s="56">
        <v>0.18003572467079301</v>
      </c>
      <c r="F11" s="56">
        <v>0.17433063018166992</v>
      </c>
      <c r="G11" s="56">
        <v>0.20222308892355695</v>
      </c>
      <c r="H11" s="56">
        <v>0.16988324994043363</v>
      </c>
      <c r="I11" s="56">
        <v>0.16101968376895773</v>
      </c>
      <c r="J11" s="57">
        <v>0.19292127328040365</v>
      </c>
    </row>
    <row r="12" spans="1:10" x14ac:dyDescent="0.2">
      <c r="A12" s="58" t="s">
        <v>257</v>
      </c>
      <c r="B12" s="56">
        <v>8.0724475388285699E-2</v>
      </c>
      <c r="C12" s="56">
        <v>7.5619936164988952E-2</v>
      </c>
      <c r="D12" s="56">
        <v>6.9545104086353129E-2</v>
      </c>
      <c r="E12" s="56">
        <v>8.0671291488389488E-2</v>
      </c>
      <c r="F12" s="56">
        <v>7.4163004575725999E-2</v>
      </c>
      <c r="G12" s="56">
        <v>7.5663026521060842E-2</v>
      </c>
      <c r="H12" s="56">
        <v>6.5522992613771744E-2</v>
      </c>
      <c r="I12" s="56">
        <v>5.1306873184898356E-2</v>
      </c>
      <c r="J12" s="57">
        <v>7.5492451191354337E-2</v>
      </c>
    </row>
    <row r="13" spans="1:10" x14ac:dyDescent="0.2">
      <c r="A13" s="58" t="s">
        <v>258</v>
      </c>
      <c r="B13" s="56">
        <v>5.3783858350779819E-2</v>
      </c>
      <c r="C13" s="56">
        <v>5.0103468836589386E-2</v>
      </c>
      <c r="D13" s="56">
        <v>4.5875096376252894E-2</v>
      </c>
      <c r="E13" s="56">
        <v>7.0992398122377773E-2</v>
      </c>
      <c r="F13" s="56">
        <v>5.0695419743578128E-2</v>
      </c>
      <c r="G13" s="56">
        <v>4.5826833073322935E-2</v>
      </c>
      <c r="H13" s="56">
        <v>4.3364307838932574E-2</v>
      </c>
      <c r="I13" s="56">
        <v>4.2271700548564051E-2</v>
      </c>
      <c r="J13" s="57">
        <v>5.2058190642881773E-2</v>
      </c>
    </row>
    <row r="14" spans="1:10" x14ac:dyDescent="0.2">
      <c r="A14" s="58" t="s">
        <v>259</v>
      </c>
      <c r="B14" s="56">
        <v>3.8203742473667979E-2</v>
      </c>
      <c r="C14" s="56">
        <v>3.5652905895969977E-2</v>
      </c>
      <c r="D14" s="56">
        <v>3.1283731688511951E-2</v>
      </c>
      <c r="E14" s="56">
        <v>3.7053960869023385E-2</v>
      </c>
      <c r="F14" s="56">
        <v>3.642459112943415E-2</v>
      </c>
      <c r="G14" s="56">
        <v>3.5296411856474259E-2</v>
      </c>
      <c r="H14" s="56">
        <v>2.9306647605432452E-2</v>
      </c>
      <c r="I14" s="56">
        <v>2.6460148434979024E-2</v>
      </c>
      <c r="J14" s="57">
        <v>3.5328162577637719E-2</v>
      </c>
    </row>
    <row r="15" spans="1:10" x14ac:dyDescent="0.2">
      <c r="A15" s="58" t="s">
        <v>260</v>
      </c>
      <c r="B15" s="56">
        <v>2.7963062141941348E-2</v>
      </c>
      <c r="C15" s="56">
        <v>2.6060117147767528E-2</v>
      </c>
      <c r="D15" s="56">
        <v>2.5713184271395528E-2</v>
      </c>
      <c r="E15" s="56">
        <v>2.5630374278237028E-2</v>
      </c>
      <c r="F15" s="56">
        <v>2.6231142119331311E-2</v>
      </c>
      <c r="G15" s="56">
        <v>2.7691107644305771E-2</v>
      </c>
      <c r="H15" s="56">
        <v>2.1205623064093401E-2</v>
      </c>
      <c r="I15" s="56">
        <v>1.5166182639561149E-2</v>
      </c>
      <c r="J15" s="57">
        <v>2.6262608627334587E-2</v>
      </c>
    </row>
    <row r="16" spans="1:10" ht="15.75" thickBot="1" x14ac:dyDescent="0.25">
      <c r="A16" s="59" t="s">
        <v>261</v>
      </c>
      <c r="B16" s="56">
        <v>0.14345067108103282</v>
      </c>
      <c r="C16" s="56">
        <v>0.12810844937041843</v>
      </c>
      <c r="D16" s="56">
        <v>0.13467617579028526</v>
      </c>
      <c r="E16" s="56">
        <v>0.12856727453994102</v>
      </c>
      <c r="F16" s="56">
        <v>0.13450822271553481</v>
      </c>
      <c r="G16" s="56">
        <v>0.14235569422776911</v>
      </c>
      <c r="H16" s="56">
        <v>0.10602811532046701</v>
      </c>
      <c r="I16" s="56">
        <v>0.13036463375282348</v>
      </c>
      <c r="J16" s="57">
        <v>0.13432471007249824</v>
      </c>
    </row>
    <row r="17" spans="1:10" ht="15.75" x14ac:dyDescent="0.25">
      <c r="A17" s="60" t="s">
        <v>380</v>
      </c>
      <c r="B17" s="61">
        <v>1</v>
      </c>
      <c r="C17" s="61">
        <v>1</v>
      </c>
      <c r="D17" s="61">
        <v>0.99999999999999989</v>
      </c>
      <c r="E17" s="61">
        <v>0.99999999999999989</v>
      </c>
      <c r="F17" s="61">
        <v>1</v>
      </c>
      <c r="G17" s="61">
        <v>1</v>
      </c>
      <c r="H17" s="61">
        <v>0.99999999999999978</v>
      </c>
      <c r="I17" s="61">
        <v>1</v>
      </c>
      <c r="J17" s="62">
        <v>1</v>
      </c>
    </row>
    <row r="18" spans="1:10" s="207" customFormat="1" x14ac:dyDescent="0.2">
      <c r="A18" s="207" t="s">
        <v>242</v>
      </c>
    </row>
  </sheetData>
  <mergeCells count="2">
    <mergeCell ref="A1:J1"/>
    <mergeCell ref="A18:XFD18"/>
  </mergeCells>
  <hyperlinks>
    <hyperlink ref="A18" location="TableOfContents!A1" display="Back to Table of Contents" xr:uid="{EC87C68C-9B33-4668-92D7-B9ED47E9EC3B}"/>
  </hyperlinks>
  <pageMargins left="0.7" right="0.7" top="0.75" bottom="0.75" header="0.3" footer="0.3"/>
  <pageSetup paperSize="9" orientation="portrait" r:id="rId1"/>
  <tableParts count="1">
    <tablePart r:id="rId2"/>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J15"/>
  <sheetViews>
    <sheetView zoomScaleNormal="100" workbookViewId="0">
      <selection sqref="A1:J1"/>
    </sheetView>
  </sheetViews>
  <sheetFormatPr defaultColWidth="0" defaultRowHeight="15" zeroHeight="1" x14ac:dyDescent="0.2"/>
  <cols>
    <col min="1" max="1" width="41.7109375" style="7" bestFit="1" customWidth="1"/>
    <col min="2" max="10" width="10" style="7" customWidth="1"/>
    <col min="11" max="16384" width="9.140625" style="7" hidden="1"/>
  </cols>
  <sheetData>
    <row r="1" spans="1:10" x14ac:dyDescent="0.2">
      <c r="A1" s="201" t="str">
        <f>T_h084</f>
        <v>Table N.84 Utilisation rates split by participants in SIL and those not in SIL, and first and subsequent plans</v>
      </c>
      <c r="B1" s="201"/>
      <c r="C1" s="201"/>
      <c r="D1" s="201"/>
      <c r="E1" s="201"/>
      <c r="F1" s="201"/>
      <c r="G1" s="201"/>
      <c r="H1" s="201"/>
      <c r="I1" s="201"/>
      <c r="J1" s="201"/>
    </row>
    <row r="2" spans="1:10" ht="16.5" thickBot="1" x14ac:dyDescent="0.25">
      <c r="A2" s="12" t="s">
        <v>21</v>
      </c>
      <c r="B2" s="33" t="s">
        <v>35</v>
      </c>
      <c r="C2" s="33" t="s">
        <v>36</v>
      </c>
      <c r="D2" s="33" t="s">
        <v>37</v>
      </c>
      <c r="E2" s="33" t="s">
        <v>38</v>
      </c>
      <c r="F2" s="33" t="s">
        <v>39</v>
      </c>
      <c r="G2" s="33" t="s">
        <v>40</v>
      </c>
      <c r="H2" s="33" t="s">
        <v>41</v>
      </c>
      <c r="I2" s="34" t="s">
        <v>42</v>
      </c>
      <c r="J2" s="33" t="s">
        <v>43</v>
      </c>
    </row>
    <row r="3" spans="1:10" ht="15.75" x14ac:dyDescent="0.2">
      <c r="A3" s="35" t="s">
        <v>450</v>
      </c>
      <c r="B3" s="36">
        <v>0.7040401806530413</v>
      </c>
      <c r="C3" s="36">
        <v>0.6281703173666523</v>
      </c>
      <c r="D3" s="36">
        <v>0.73605820496109231</v>
      </c>
      <c r="E3" s="36">
        <v>0.77222695644745665</v>
      </c>
      <c r="F3" s="36">
        <v>1.0279041097719794</v>
      </c>
      <c r="G3" s="36" t="s">
        <v>266</v>
      </c>
      <c r="H3" s="36" t="s">
        <v>266</v>
      </c>
      <c r="I3" s="37">
        <v>0.82735334760511114</v>
      </c>
      <c r="J3" s="38">
        <v>0.74395375517953788</v>
      </c>
    </row>
    <row r="4" spans="1:10" ht="15.75" x14ac:dyDescent="0.2">
      <c r="A4" s="39" t="s">
        <v>451</v>
      </c>
      <c r="B4" s="40">
        <v>0.88388361954089922</v>
      </c>
      <c r="C4" s="40">
        <v>0.85525975800421872</v>
      </c>
      <c r="D4" s="40">
        <v>0.87782343663192797</v>
      </c>
      <c r="E4" s="40">
        <v>0.84724703259182244</v>
      </c>
      <c r="F4" s="40">
        <v>0.878142675647126</v>
      </c>
      <c r="G4" s="40">
        <v>0.8792545980261337</v>
      </c>
      <c r="H4" s="40">
        <v>0.86052932463494158</v>
      </c>
      <c r="I4" s="41">
        <v>0.86587012557678689</v>
      </c>
      <c r="J4" s="42">
        <v>0.87196097949596785</v>
      </c>
    </row>
    <row r="5" spans="1:10" ht="15.75" x14ac:dyDescent="0.2">
      <c r="A5" s="43" t="s">
        <v>452</v>
      </c>
      <c r="B5" s="44">
        <v>0.88320433276479271</v>
      </c>
      <c r="C5" s="44">
        <v>0.85434351285283772</v>
      </c>
      <c r="D5" s="44">
        <v>0.87726217426433339</v>
      </c>
      <c r="E5" s="44">
        <v>0.8454431267496425</v>
      </c>
      <c r="F5" s="44">
        <v>0.87843519890873278</v>
      </c>
      <c r="G5" s="44">
        <v>0.87969709496711423</v>
      </c>
      <c r="H5" s="44">
        <v>0.86000287789007812</v>
      </c>
      <c r="I5" s="45">
        <v>0.86524878672819283</v>
      </c>
      <c r="J5" s="46">
        <v>0.87123019489723708</v>
      </c>
    </row>
    <row r="6" spans="1:10" ht="15.75" x14ac:dyDescent="0.2">
      <c r="A6" s="47" t="s">
        <v>453</v>
      </c>
      <c r="B6" s="48">
        <v>0.58181390212343354</v>
      </c>
      <c r="C6" s="49">
        <v>0.5410489011448818</v>
      </c>
      <c r="D6" s="49">
        <v>0.56711832660393224</v>
      </c>
      <c r="E6" s="49">
        <v>0.54599265638749439</v>
      </c>
      <c r="F6" s="49">
        <v>0.55827397558813652</v>
      </c>
      <c r="G6" s="49">
        <v>0.49449875740456767</v>
      </c>
      <c r="H6" s="49">
        <v>0.5175008792948822</v>
      </c>
      <c r="I6" s="50">
        <v>0.51157960295763671</v>
      </c>
      <c r="J6" s="51">
        <v>0.55781980822148014</v>
      </c>
    </row>
    <row r="7" spans="1:10" ht="15.75" x14ac:dyDescent="0.2">
      <c r="A7" s="39" t="s">
        <v>454</v>
      </c>
      <c r="B7" s="40">
        <v>0.7203963036016553</v>
      </c>
      <c r="C7" s="40">
        <v>0.69644888219830436</v>
      </c>
      <c r="D7" s="40">
        <v>0.71453716443506066</v>
      </c>
      <c r="E7" s="40">
        <v>0.66882111570813507</v>
      </c>
      <c r="F7" s="40">
        <v>0.70639510215740275</v>
      </c>
      <c r="G7" s="40">
        <v>0.66751806453207785</v>
      </c>
      <c r="H7" s="40">
        <v>0.69664089300158372</v>
      </c>
      <c r="I7" s="41">
        <v>0.63348474079582262</v>
      </c>
      <c r="J7" s="42">
        <v>0.70431555974469418</v>
      </c>
    </row>
    <row r="8" spans="1:10" ht="15.75" x14ac:dyDescent="0.2">
      <c r="A8" s="39" t="s">
        <v>455</v>
      </c>
      <c r="B8" s="40">
        <v>0.70777297476451151</v>
      </c>
      <c r="C8" s="40">
        <v>0.67910328838165768</v>
      </c>
      <c r="D8" s="40">
        <v>0.69610573145451693</v>
      </c>
      <c r="E8" s="40">
        <v>0.65567141699007836</v>
      </c>
      <c r="F8" s="40">
        <v>0.69045783590329846</v>
      </c>
      <c r="G8" s="40">
        <v>0.65123279410993506</v>
      </c>
      <c r="H8" s="40">
        <v>0.68177932182350753</v>
      </c>
      <c r="I8" s="41">
        <v>0.61247350284648749</v>
      </c>
      <c r="J8" s="42">
        <v>0.68850949974225939</v>
      </c>
    </row>
    <row r="9" spans="1:10" ht="15.75" x14ac:dyDescent="0.2">
      <c r="A9" s="52" t="s">
        <v>456</v>
      </c>
      <c r="B9" s="51">
        <v>0.5844037054271356</v>
      </c>
      <c r="C9" s="51">
        <v>0.54210681474201061</v>
      </c>
      <c r="D9" s="51">
        <v>0.56915775610832398</v>
      </c>
      <c r="E9" s="51">
        <v>0.56392124328277515</v>
      </c>
      <c r="F9" s="51">
        <v>0.56222274835518926</v>
      </c>
      <c r="G9" s="51">
        <v>0.50160364235507671</v>
      </c>
      <c r="H9" s="51">
        <v>0.52454764780983865</v>
      </c>
      <c r="I9" s="53">
        <v>0.54064675962003383</v>
      </c>
      <c r="J9" s="51">
        <v>0.56195791915548698</v>
      </c>
    </row>
    <row r="10" spans="1:10" ht="15.75" x14ac:dyDescent="0.2">
      <c r="A10" s="54" t="s">
        <v>457</v>
      </c>
      <c r="B10" s="42">
        <v>0.7798970856085069</v>
      </c>
      <c r="C10" s="42">
        <v>0.74028280813887748</v>
      </c>
      <c r="D10" s="42">
        <v>0.76437366958460107</v>
      </c>
      <c r="E10" s="42">
        <v>0.72149080803812315</v>
      </c>
      <c r="F10" s="42">
        <v>0.76532861944151365</v>
      </c>
      <c r="G10" s="42">
        <v>0.74179794636920793</v>
      </c>
      <c r="H10" s="42">
        <v>0.75848356312310772</v>
      </c>
      <c r="I10" s="55">
        <v>0.7642891555679221</v>
      </c>
      <c r="J10" s="42">
        <v>0.75860590214686885</v>
      </c>
    </row>
    <row r="11" spans="1:10" ht="15.75" x14ac:dyDescent="0.2">
      <c r="A11" s="54" t="s">
        <v>458</v>
      </c>
      <c r="B11" s="42">
        <v>0.76794426217150102</v>
      </c>
      <c r="C11" s="42">
        <v>0.72357301204896962</v>
      </c>
      <c r="D11" s="42">
        <v>0.74654709434256561</v>
      </c>
      <c r="E11" s="42">
        <v>0.70824551795661717</v>
      </c>
      <c r="F11" s="42">
        <v>0.75030665470886615</v>
      </c>
      <c r="G11" s="42">
        <v>0.72643941089796304</v>
      </c>
      <c r="H11" s="42">
        <v>0.74563730208098955</v>
      </c>
      <c r="I11" s="55">
        <v>0.74390994533790022</v>
      </c>
      <c r="J11" s="42">
        <v>0.74342835483483649</v>
      </c>
    </row>
    <row r="12" spans="1:10" ht="42" customHeight="1" x14ac:dyDescent="0.2">
      <c r="A12" s="201" t="s">
        <v>284</v>
      </c>
      <c r="B12" s="201"/>
      <c r="C12" s="201"/>
      <c r="D12" s="201"/>
      <c r="E12" s="201"/>
      <c r="F12" s="201"/>
      <c r="G12" s="201"/>
      <c r="H12" s="201"/>
      <c r="I12" s="201"/>
      <c r="J12" s="201"/>
    </row>
    <row r="13" spans="1:10" ht="30" customHeight="1" x14ac:dyDescent="0.2">
      <c r="A13" s="201" t="s">
        <v>285</v>
      </c>
      <c r="B13" s="201"/>
      <c r="C13" s="201"/>
      <c r="D13" s="201"/>
      <c r="E13" s="201"/>
      <c r="F13" s="201"/>
      <c r="G13" s="201"/>
      <c r="H13" s="201"/>
      <c r="I13" s="201"/>
      <c r="J13" s="201"/>
    </row>
    <row r="14" spans="1:10" ht="18" customHeight="1" x14ac:dyDescent="0.2">
      <c r="A14" s="208" t="s">
        <v>286</v>
      </c>
      <c r="B14" s="201"/>
      <c r="C14" s="201"/>
      <c r="D14" s="201"/>
      <c r="E14" s="201"/>
      <c r="F14" s="201"/>
      <c r="G14" s="201"/>
      <c r="H14" s="201"/>
      <c r="I14" s="201"/>
      <c r="J14" s="201"/>
    </row>
    <row r="15" spans="1:10" s="207" customFormat="1" x14ac:dyDescent="0.2">
      <c r="A15" s="207" t="s">
        <v>242</v>
      </c>
    </row>
  </sheetData>
  <mergeCells count="5">
    <mergeCell ref="A1:J1"/>
    <mergeCell ref="A12:J12"/>
    <mergeCell ref="A13:J13"/>
    <mergeCell ref="A14:J14"/>
    <mergeCell ref="A15:XFD15"/>
  </mergeCells>
  <hyperlinks>
    <hyperlink ref="A15" location="TableOfContents!A1" display="Back to Table of Contents" xr:uid="{668B60ED-6D66-4B89-BE9B-27A983DA3DEA}"/>
  </hyperlinks>
  <pageMargins left="0.7" right="0.7" top="0.75" bottom="0.75" header="0.3" footer="0.3"/>
  <pageSetup paperSize="9" orientation="portrait" r:id="rId1"/>
  <tableParts count="1">
    <tablePart r:id="rId2"/>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M27"/>
  <sheetViews>
    <sheetView zoomScaleNormal="100" workbookViewId="0">
      <selection sqref="A1:K1"/>
    </sheetView>
  </sheetViews>
  <sheetFormatPr defaultColWidth="0" defaultRowHeight="15" zeroHeight="1" x14ac:dyDescent="0.2"/>
  <cols>
    <col min="1" max="1" width="129.28515625" style="7" bestFit="1" customWidth="1"/>
    <col min="2" max="2" width="20.140625" style="7" bestFit="1" customWidth="1"/>
    <col min="3" max="3" width="8.7109375" style="7" bestFit="1" customWidth="1"/>
    <col min="4" max="4" width="7.28515625" style="7" bestFit="1" customWidth="1"/>
    <col min="5" max="5" width="7.85546875" style="7" bestFit="1" customWidth="1"/>
    <col min="6" max="7" width="7.140625" style="7" bestFit="1" customWidth="1"/>
    <col min="8" max="8" width="7.85546875" style="7" bestFit="1" customWidth="1"/>
    <col min="9" max="9" width="8.140625" style="7" bestFit="1" customWidth="1"/>
    <col min="10" max="10" width="7.140625" style="7" bestFit="1" customWidth="1"/>
    <col min="11" max="11" width="8.7109375" style="7" bestFit="1" customWidth="1"/>
    <col min="12" max="16384" width="0" style="7" hidden="1"/>
  </cols>
  <sheetData>
    <row r="1" spans="1:13" x14ac:dyDescent="0.2">
      <c r="A1" s="201" t="str">
        <f>T_h085</f>
        <v>Table N.85 Participant Service Guarantee Timeframes (% guarantees met) for the quarter ending 31 March 2023</v>
      </c>
      <c r="B1" s="201"/>
      <c r="C1" s="201"/>
      <c r="D1" s="201"/>
      <c r="E1" s="201"/>
      <c r="F1" s="201"/>
      <c r="G1" s="201"/>
      <c r="H1" s="201"/>
      <c r="I1" s="201"/>
      <c r="J1" s="201"/>
      <c r="K1" s="201"/>
    </row>
    <row r="2" spans="1:13" ht="16.5" thickBot="1" x14ac:dyDescent="0.25">
      <c r="A2" s="2" t="s">
        <v>51</v>
      </c>
      <c r="B2" s="185" t="s">
        <v>243</v>
      </c>
      <c r="C2" s="24" t="s">
        <v>35</v>
      </c>
      <c r="D2" s="24" t="s">
        <v>36</v>
      </c>
      <c r="E2" s="24" t="s">
        <v>37</v>
      </c>
      <c r="F2" s="24" t="s">
        <v>38</v>
      </c>
      <c r="G2" s="24" t="s">
        <v>39</v>
      </c>
      <c r="H2" s="24" t="s">
        <v>40</v>
      </c>
      <c r="I2" s="24" t="s">
        <v>41</v>
      </c>
      <c r="J2" s="24" t="s">
        <v>42</v>
      </c>
      <c r="K2" s="25" t="s">
        <v>52</v>
      </c>
    </row>
    <row r="3" spans="1:13" ht="15.75" x14ac:dyDescent="0.2">
      <c r="A3" s="190" t="s">
        <v>53</v>
      </c>
      <c r="B3" s="26" t="s">
        <v>459</v>
      </c>
      <c r="C3" s="27">
        <v>1</v>
      </c>
      <c r="D3" s="27">
        <v>1</v>
      </c>
      <c r="E3" s="27">
        <v>0.97872340425531912</v>
      </c>
      <c r="F3" s="27">
        <v>1</v>
      </c>
      <c r="G3" s="27">
        <v>1</v>
      </c>
      <c r="H3" s="30" t="s">
        <v>266</v>
      </c>
      <c r="I3" s="27">
        <v>1</v>
      </c>
      <c r="J3" s="27">
        <v>1</v>
      </c>
      <c r="K3" s="28">
        <v>0.99431818181818177</v>
      </c>
      <c r="L3" s="183"/>
      <c r="M3" s="130"/>
    </row>
    <row r="4" spans="1:13" ht="15.75" x14ac:dyDescent="0.2">
      <c r="A4" s="190" t="s">
        <v>54</v>
      </c>
      <c r="B4" s="29" t="s">
        <v>460</v>
      </c>
      <c r="C4" s="30">
        <v>0.96153846153846156</v>
      </c>
      <c r="D4" s="30">
        <v>0.9581800343389747</v>
      </c>
      <c r="E4" s="30">
        <v>0.96684461927507725</v>
      </c>
      <c r="F4" s="30">
        <v>0.96491969568892644</v>
      </c>
      <c r="G4" s="30">
        <v>0.95713073005093374</v>
      </c>
      <c r="H4" s="30" t="s">
        <v>266</v>
      </c>
      <c r="I4" s="30">
        <v>0.97111111111111115</v>
      </c>
      <c r="J4" s="30">
        <v>0.98098859315589348</v>
      </c>
      <c r="K4" s="31">
        <v>0.96217199447569646</v>
      </c>
      <c r="L4" s="183"/>
      <c r="M4" s="130"/>
    </row>
    <row r="5" spans="1:13" ht="15.75" x14ac:dyDescent="0.2">
      <c r="A5" s="190" t="s">
        <v>55</v>
      </c>
      <c r="B5" s="29" t="s">
        <v>461</v>
      </c>
      <c r="C5" s="30">
        <v>1</v>
      </c>
      <c r="D5" s="30">
        <v>0</v>
      </c>
      <c r="E5" s="30">
        <v>1</v>
      </c>
      <c r="F5" s="30">
        <v>1</v>
      </c>
      <c r="G5" s="30" t="s">
        <v>266</v>
      </c>
      <c r="H5" s="30" t="s">
        <v>266</v>
      </c>
      <c r="I5" s="30" t="s">
        <v>266</v>
      </c>
      <c r="J5" s="30">
        <v>1</v>
      </c>
      <c r="K5" s="31">
        <v>0.95833333333333337</v>
      </c>
      <c r="L5" s="183"/>
      <c r="M5" s="130"/>
    </row>
    <row r="6" spans="1:13" ht="15.75" x14ac:dyDescent="0.2">
      <c r="A6" s="190" t="s">
        <v>56</v>
      </c>
      <c r="B6" s="29" t="s">
        <v>462</v>
      </c>
      <c r="C6" s="30">
        <v>0.96424167694204688</v>
      </c>
      <c r="D6" s="30">
        <v>0.94327176781002642</v>
      </c>
      <c r="E6" s="30">
        <v>0.97364341085271322</v>
      </c>
      <c r="F6" s="30">
        <v>0.97014925373134331</v>
      </c>
      <c r="G6" s="30">
        <v>0.96995708154506433</v>
      </c>
      <c r="H6" s="30" t="s">
        <v>266</v>
      </c>
      <c r="I6" s="30">
        <v>0.9</v>
      </c>
      <c r="J6" s="30">
        <v>0.967741935483871</v>
      </c>
      <c r="K6" s="31">
        <v>0.96089181286549707</v>
      </c>
      <c r="L6" s="183"/>
      <c r="M6" s="130"/>
    </row>
    <row r="7" spans="1:13" ht="15.75" x14ac:dyDescent="0.2">
      <c r="A7" s="190" t="s">
        <v>57</v>
      </c>
      <c r="B7" s="29" t="s">
        <v>460</v>
      </c>
      <c r="C7" s="30">
        <v>0.95457474226804129</v>
      </c>
      <c r="D7" s="30">
        <v>0.93173028417689596</v>
      </c>
      <c r="E7" s="30">
        <v>0.95307349234050809</v>
      </c>
      <c r="F7" s="30">
        <v>0.95522388059701491</v>
      </c>
      <c r="G7" s="30">
        <v>0.93955715140634355</v>
      </c>
      <c r="H7" s="30" t="s">
        <v>266</v>
      </c>
      <c r="I7" s="30">
        <v>0.99090909090909096</v>
      </c>
      <c r="J7" s="30">
        <v>0.80530973451327437</v>
      </c>
      <c r="K7" s="31">
        <v>0.93777154870357393</v>
      </c>
      <c r="L7" s="183"/>
      <c r="M7" s="130"/>
    </row>
    <row r="8" spans="1:13" ht="15.75" x14ac:dyDescent="0.2">
      <c r="A8" s="190" t="s">
        <v>244</v>
      </c>
      <c r="B8" s="29" t="s">
        <v>463</v>
      </c>
      <c r="C8" s="30">
        <v>0.93317972350230416</v>
      </c>
      <c r="D8" s="30">
        <v>0.92694369973190349</v>
      </c>
      <c r="E8" s="30">
        <v>0.93273381294964031</v>
      </c>
      <c r="F8" s="30">
        <v>0.92307692307692313</v>
      </c>
      <c r="G8" s="30">
        <v>0.915603532875368</v>
      </c>
      <c r="H8" s="30" t="s">
        <v>266</v>
      </c>
      <c r="I8" s="30">
        <v>0.92638036809815949</v>
      </c>
      <c r="J8" s="30">
        <v>0.72340425531914898</v>
      </c>
      <c r="K8" s="31">
        <v>0.9267833109017497</v>
      </c>
      <c r="L8" s="183"/>
      <c r="M8" s="130"/>
    </row>
    <row r="9" spans="1:13" ht="15.75" x14ac:dyDescent="0.2">
      <c r="A9" s="190" t="s">
        <v>245</v>
      </c>
      <c r="B9" s="32" t="s">
        <v>461</v>
      </c>
      <c r="C9" s="30">
        <v>0.99066977674108625</v>
      </c>
      <c r="D9" s="30">
        <v>0.9765625</v>
      </c>
      <c r="E9" s="30">
        <v>0.96266440390326691</v>
      </c>
      <c r="F9" s="30">
        <v>0.97058823529411764</v>
      </c>
      <c r="G9" s="30">
        <v>0.97744360902255634</v>
      </c>
      <c r="H9" s="30" t="s">
        <v>266</v>
      </c>
      <c r="I9" s="30">
        <v>1</v>
      </c>
      <c r="J9" s="30">
        <v>0.88888888888888884</v>
      </c>
      <c r="K9" s="31">
        <v>0.97624987526194995</v>
      </c>
      <c r="L9" s="183"/>
      <c r="M9" s="130"/>
    </row>
    <row r="10" spans="1:13" ht="15.75" x14ac:dyDescent="0.2">
      <c r="A10" s="190" t="s">
        <v>58</v>
      </c>
      <c r="B10" s="32" t="s">
        <v>459</v>
      </c>
      <c r="C10" s="30">
        <v>0.99718454056821093</v>
      </c>
      <c r="D10" s="30">
        <v>0.99781525227008949</v>
      </c>
      <c r="E10" s="30">
        <v>0.99811519903498191</v>
      </c>
      <c r="F10" s="30">
        <v>0.99902419984387203</v>
      </c>
      <c r="G10" s="30">
        <v>0.99836567926455566</v>
      </c>
      <c r="H10" s="30" t="s">
        <v>266</v>
      </c>
      <c r="I10" s="30">
        <v>0.99714557564224549</v>
      </c>
      <c r="J10" s="30">
        <v>1</v>
      </c>
      <c r="K10" s="31">
        <v>0.99787982023775013</v>
      </c>
      <c r="L10" s="183"/>
      <c r="M10" s="130"/>
    </row>
    <row r="11" spans="1:13" ht="15.75" x14ac:dyDescent="0.2">
      <c r="A11" s="190" t="s">
        <v>20</v>
      </c>
      <c r="B11" s="32" t="s">
        <v>463</v>
      </c>
      <c r="C11" s="30">
        <v>0.72415892829958894</v>
      </c>
      <c r="D11" s="30">
        <v>0.73230979706620047</v>
      </c>
      <c r="E11" s="30">
        <v>0.70718954248366017</v>
      </c>
      <c r="F11" s="30">
        <v>0.67122567069963179</v>
      </c>
      <c r="G11" s="30">
        <v>0.57096069868995636</v>
      </c>
      <c r="H11" s="30" t="s">
        <v>266</v>
      </c>
      <c r="I11" s="30">
        <v>0.72266666666666668</v>
      </c>
      <c r="J11" s="30">
        <v>0.6470588235294118</v>
      </c>
      <c r="K11" s="31">
        <v>0.68428106872912642</v>
      </c>
      <c r="L11" s="183"/>
      <c r="M11" s="130"/>
    </row>
    <row r="12" spans="1:13" ht="15.75" x14ac:dyDescent="0.2">
      <c r="A12" s="190" t="s">
        <v>59</v>
      </c>
      <c r="B12" s="32" t="s">
        <v>460</v>
      </c>
      <c r="C12" s="30">
        <v>0.79213828200403613</v>
      </c>
      <c r="D12" s="30">
        <v>0.78070606745992721</v>
      </c>
      <c r="E12" s="30">
        <v>0.78426426426426421</v>
      </c>
      <c r="F12" s="30">
        <v>0.7556771545827633</v>
      </c>
      <c r="G12" s="30">
        <v>0.81785714285714284</v>
      </c>
      <c r="H12" s="30" t="s">
        <v>266</v>
      </c>
      <c r="I12" s="30">
        <v>0.76654411764705888</v>
      </c>
      <c r="J12" s="30">
        <v>0.80886426592797789</v>
      </c>
      <c r="K12" s="31">
        <v>0.78626276486265401</v>
      </c>
      <c r="L12" s="183"/>
      <c r="M12" s="130"/>
    </row>
    <row r="13" spans="1:13" ht="15.75" x14ac:dyDescent="0.2">
      <c r="A13" s="190" t="s">
        <v>60</v>
      </c>
      <c r="B13" s="32" t="s">
        <v>459</v>
      </c>
      <c r="C13" s="30">
        <v>0.67372600926538717</v>
      </c>
      <c r="D13" s="30">
        <v>0.71511123952614852</v>
      </c>
      <c r="E13" s="30">
        <v>0.63800827015851136</v>
      </c>
      <c r="F13" s="30">
        <v>0.64255644852659777</v>
      </c>
      <c r="G13" s="30">
        <v>0.65324947589098536</v>
      </c>
      <c r="H13" s="30" t="s">
        <v>266</v>
      </c>
      <c r="I13" s="30">
        <v>0.73097826086956519</v>
      </c>
      <c r="J13" s="30">
        <v>0.41735537190082644</v>
      </c>
      <c r="K13" s="31">
        <v>0.66855207972603792</v>
      </c>
      <c r="L13" s="183"/>
      <c r="M13" s="130"/>
    </row>
    <row r="14" spans="1:13" ht="15.75" x14ac:dyDescent="0.2">
      <c r="A14" s="190" t="s">
        <v>262</v>
      </c>
      <c r="B14" s="32" t="s">
        <v>459</v>
      </c>
      <c r="C14" s="30">
        <v>0.91250944822373392</v>
      </c>
      <c r="D14" s="30">
        <v>0.94180546987456304</v>
      </c>
      <c r="E14" s="30">
        <v>0.93734886788305127</v>
      </c>
      <c r="F14" s="30">
        <v>0.9338503649635036</v>
      </c>
      <c r="G14" s="30">
        <v>0.91861702127659572</v>
      </c>
      <c r="H14" s="30" t="s">
        <v>266</v>
      </c>
      <c r="I14" s="30">
        <v>0.89075630252100846</v>
      </c>
      <c r="J14" s="30">
        <v>0.86580086580086579</v>
      </c>
      <c r="K14" s="31">
        <v>0.92744316122015635</v>
      </c>
      <c r="L14" s="183"/>
      <c r="M14" s="130"/>
    </row>
    <row r="15" spans="1:13" ht="15.75" x14ac:dyDescent="0.2">
      <c r="A15" s="190" t="s">
        <v>263</v>
      </c>
      <c r="B15" s="32" t="s">
        <v>464</v>
      </c>
      <c r="C15" s="30">
        <v>1</v>
      </c>
      <c r="D15" s="30">
        <v>0.8571428571428571</v>
      </c>
      <c r="E15" s="30">
        <v>1</v>
      </c>
      <c r="F15" s="30">
        <v>1</v>
      </c>
      <c r="G15" s="30">
        <v>1</v>
      </c>
      <c r="H15" s="30" t="s">
        <v>266</v>
      </c>
      <c r="I15" s="30" t="s">
        <v>266</v>
      </c>
      <c r="J15" s="30">
        <v>1</v>
      </c>
      <c r="K15" s="31">
        <v>0.967741935483871</v>
      </c>
      <c r="L15" s="183"/>
      <c r="M15" s="130"/>
    </row>
    <row r="16" spans="1:13" ht="15.75" x14ac:dyDescent="0.2">
      <c r="A16" s="190" t="s">
        <v>61</v>
      </c>
      <c r="B16" s="32" t="s">
        <v>465</v>
      </c>
      <c r="C16" s="30">
        <v>0.94167679222357226</v>
      </c>
      <c r="D16" s="30">
        <v>0.93859255939040787</v>
      </c>
      <c r="E16" s="30">
        <v>0.94290045477513895</v>
      </c>
      <c r="F16" s="30">
        <v>0.93394980184940557</v>
      </c>
      <c r="G16" s="30">
        <v>0.93795620437956206</v>
      </c>
      <c r="H16" s="30" t="s">
        <v>266</v>
      </c>
      <c r="I16" s="30">
        <v>0.93129770992366412</v>
      </c>
      <c r="J16" s="30">
        <v>0.85245901639344257</v>
      </c>
      <c r="K16" s="31">
        <v>0.93892949775996226</v>
      </c>
      <c r="L16" s="183"/>
      <c r="M16" s="130"/>
    </row>
    <row r="17" spans="1:13" ht="15.75" x14ac:dyDescent="0.2">
      <c r="A17" s="190" t="s">
        <v>62</v>
      </c>
      <c r="B17" s="32" t="s">
        <v>459</v>
      </c>
      <c r="C17" s="30">
        <v>0.98659517426273458</v>
      </c>
      <c r="D17" s="30">
        <v>0.98239436619718312</v>
      </c>
      <c r="E17" s="30">
        <v>0.99410029498525077</v>
      </c>
      <c r="F17" s="30">
        <v>0.95833333333333337</v>
      </c>
      <c r="G17" s="30">
        <v>0.97530864197530864</v>
      </c>
      <c r="H17" s="30" t="s">
        <v>266</v>
      </c>
      <c r="I17" s="30">
        <v>1</v>
      </c>
      <c r="J17" s="30">
        <v>1</v>
      </c>
      <c r="K17" s="31">
        <v>0.98415094339622644</v>
      </c>
      <c r="L17" s="183"/>
      <c r="M17" s="130"/>
    </row>
    <row r="18" spans="1:13" ht="15.75" x14ac:dyDescent="0.2">
      <c r="A18" s="190" t="s">
        <v>63</v>
      </c>
      <c r="B18" s="32" t="s">
        <v>462</v>
      </c>
      <c r="C18" s="30">
        <v>1</v>
      </c>
      <c r="D18" s="30">
        <v>1</v>
      </c>
      <c r="E18" s="30">
        <v>1</v>
      </c>
      <c r="F18" s="30">
        <v>1</v>
      </c>
      <c r="G18" s="30">
        <v>1</v>
      </c>
      <c r="H18" s="30" t="s">
        <v>266</v>
      </c>
      <c r="I18" s="30">
        <v>1</v>
      </c>
      <c r="J18" s="30">
        <v>1</v>
      </c>
      <c r="K18" s="31">
        <v>1</v>
      </c>
      <c r="L18" s="183"/>
      <c r="M18" s="130"/>
    </row>
    <row r="19" spans="1:13" ht="15.75" x14ac:dyDescent="0.2">
      <c r="A19" s="190" t="s">
        <v>64</v>
      </c>
      <c r="B19" s="29" t="s">
        <v>462</v>
      </c>
      <c r="C19" s="30">
        <v>1</v>
      </c>
      <c r="D19" s="30">
        <v>1</v>
      </c>
      <c r="E19" s="30">
        <v>1</v>
      </c>
      <c r="F19" s="30" t="s">
        <v>266</v>
      </c>
      <c r="G19" s="30">
        <v>1</v>
      </c>
      <c r="H19" s="30" t="s">
        <v>266</v>
      </c>
      <c r="I19" s="30" t="s">
        <v>266</v>
      </c>
      <c r="J19" s="30" t="s">
        <v>266</v>
      </c>
      <c r="K19" s="31">
        <v>1</v>
      </c>
      <c r="L19" s="183"/>
      <c r="M19" s="130"/>
    </row>
    <row r="20" spans="1:13" ht="42" customHeight="1" x14ac:dyDescent="0.2">
      <c r="A20" s="201" t="s">
        <v>287</v>
      </c>
      <c r="B20" s="201"/>
      <c r="C20" s="201"/>
      <c r="D20" s="201"/>
      <c r="E20" s="201"/>
      <c r="F20" s="201"/>
      <c r="G20" s="201"/>
      <c r="H20" s="201"/>
      <c r="I20" s="201"/>
      <c r="J20" s="201"/>
      <c r="K20" s="201"/>
    </row>
    <row r="21" spans="1:13" x14ac:dyDescent="0.2">
      <c r="A21" s="201" t="s">
        <v>288</v>
      </c>
      <c r="B21" s="201"/>
      <c r="C21" s="201"/>
      <c r="D21" s="201"/>
      <c r="E21" s="201"/>
      <c r="F21" s="201"/>
      <c r="G21" s="201"/>
      <c r="H21" s="201"/>
      <c r="I21" s="201"/>
      <c r="J21" s="201"/>
      <c r="K21" s="201"/>
    </row>
    <row r="22" spans="1:13" x14ac:dyDescent="0.2">
      <c r="A22" s="201" t="s">
        <v>289</v>
      </c>
      <c r="B22" s="201"/>
      <c r="C22" s="201"/>
      <c r="D22" s="201"/>
      <c r="E22" s="201"/>
      <c r="F22" s="201"/>
      <c r="G22" s="201"/>
      <c r="H22" s="201"/>
      <c r="I22" s="201"/>
      <c r="J22" s="201"/>
      <c r="K22" s="201"/>
    </row>
    <row r="23" spans="1:13" x14ac:dyDescent="0.2">
      <c r="A23" s="201" t="s">
        <v>290</v>
      </c>
      <c r="B23" s="201"/>
      <c r="C23" s="201"/>
      <c r="D23" s="201"/>
      <c r="E23" s="201"/>
      <c r="F23" s="201"/>
      <c r="G23" s="201"/>
      <c r="H23" s="201"/>
      <c r="I23" s="201"/>
      <c r="J23" s="201"/>
      <c r="K23" s="201"/>
    </row>
    <row r="24" spans="1:13" x14ac:dyDescent="0.2">
      <c r="A24" s="201" t="s">
        <v>291</v>
      </c>
      <c r="B24" s="201"/>
      <c r="C24" s="201"/>
      <c r="D24" s="201"/>
      <c r="E24" s="201"/>
      <c r="F24" s="201"/>
      <c r="G24" s="201"/>
      <c r="H24" s="201"/>
      <c r="I24" s="201"/>
      <c r="J24" s="201"/>
      <c r="K24" s="201"/>
    </row>
    <row r="25" spans="1:13" ht="30" customHeight="1" x14ac:dyDescent="0.2">
      <c r="A25" s="201" t="s">
        <v>292</v>
      </c>
      <c r="B25" s="201"/>
      <c r="C25" s="201"/>
      <c r="D25" s="201"/>
      <c r="E25" s="201"/>
      <c r="F25" s="201"/>
      <c r="G25" s="201"/>
      <c r="H25" s="201"/>
      <c r="I25" s="201"/>
      <c r="J25" s="201"/>
      <c r="K25" s="201"/>
    </row>
    <row r="26" spans="1:13" s="203" customFormat="1" x14ac:dyDescent="0.2">
      <c r="A26" s="203" t="s">
        <v>242</v>
      </c>
    </row>
    <row r="27" spans="1:13" s="182" customFormat="1" hidden="1" x14ac:dyDescent="0.2">
      <c r="A27" s="188"/>
    </row>
  </sheetData>
  <mergeCells count="8">
    <mergeCell ref="A26:XFD26"/>
    <mergeCell ref="A24:K24"/>
    <mergeCell ref="A1:K1"/>
    <mergeCell ref="A20:K20"/>
    <mergeCell ref="A21:K21"/>
    <mergeCell ref="A22:K22"/>
    <mergeCell ref="A23:K23"/>
    <mergeCell ref="A25:K25"/>
  </mergeCells>
  <hyperlinks>
    <hyperlink ref="A26" location="TableOfContents!A1" display="Back to Table of Contents" xr:uid="{55EC8B08-763E-4A8F-92DA-5B54EE2BA057}"/>
  </hyperlinks>
  <pageMargins left="0.7" right="0.7" top="0.75" bottom="0.75" header="0.3" footer="0.3"/>
  <pageSetup paperSize="9"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13"/>
  <sheetViews>
    <sheetView zoomScaleNormal="100" workbookViewId="0">
      <selection sqref="A1:J1"/>
    </sheetView>
  </sheetViews>
  <sheetFormatPr defaultColWidth="0" defaultRowHeight="15" zeroHeight="1" x14ac:dyDescent="0.2"/>
  <cols>
    <col min="1" max="1" width="13.42578125" style="7" bestFit="1" customWidth="1"/>
    <col min="2" max="10" width="10" style="7" customWidth="1"/>
    <col min="11" max="16384" width="9.140625" style="7" hidden="1"/>
  </cols>
  <sheetData>
    <row r="1" spans="1:10" ht="15.6" customHeight="1" x14ac:dyDescent="0.2">
      <c r="A1" s="201" t="str">
        <f>T_h007</f>
        <v>Table N.7 Proportion of active participant plans (participants not in SIL) by age group at 31 March 2023</v>
      </c>
      <c r="B1" s="201"/>
      <c r="C1" s="201"/>
      <c r="D1" s="201"/>
      <c r="E1" s="201"/>
      <c r="F1" s="201"/>
      <c r="G1" s="201"/>
      <c r="H1" s="201"/>
      <c r="I1" s="201"/>
      <c r="J1" s="201"/>
    </row>
    <row r="2" spans="1:10" ht="16.5" thickBot="1" x14ac:dyDescent="0.25">
      <c r="A2" s="12" t="s">
        <v>34</v>
      </c>
      <c r="B2" s="14" t="s">
        <v>35</v>
      </c>
      <c r="C2" s="14" t="s">
        <v>36</v>
      </c>
      <c r="D2" s="14" t="s">
        <v>37</v>
      </c>
      <c r="E2" s="14" t="s">
        <v>38</v>
      </c>
      <c r="F2" s="14" t="s">
        <v>39</v>
      </c>
      <c r="G2" s="14" t="s">
        <v>40</v>
      </c>
      <c r="H2" s="14" t="s">
        <v>41</v>
      </c>
      <c r="I2" s="14" t="s">
        <v>42</v>
      </c>
      <c r="J2" s="25" t="s">
        <v>43</v>
      </c>
    </row>
    <row r="3" spans="1:10" ht="15.75" x14ac:dyDescent="0.2">
      <c r="A3" s="35" t="s">
        <v>371</v>
      </c>
      <c r="B3" s="40">
        <v>0.17671531400647164</v>
      </c>
      <c r="C3" s="40">
        <v>0.1841691086892101</v>
      </c>
      <c r="D3" s="40">
        <v>0.17624867964388108</v>
      </c>
      <c r="E3" s="40">
        <v>0.12811314103228749</v>
      </c>
      <c r="F3" s="40">
        <v>0.14828044525668715</v>
      </c>
      <c r="G3" s="40">
        <v>0.1403639371381307</v>
      </c>
      <c r="H3" s="40">
        <v>0.13726111287086898</v>
      </c>
      <c r="I3" s="40">
        <v>0.20617729643000401</v>
      </c>
      <c r="J3" s="145">
        <v>0.17081066041723517</v>
      </c>
    </row>
    <row r="4" spans="1:10" ht="15.75" x14ac:dyDescent="0.2">
      <c r="A4" s="39" t="s">
        <v>372</v>
      </c>
      <c r="B4" s="40">
        <v>0.27202487798142555</v>
      </c>
      <c r="C4" s="40">
        <v>0.27586184188864377</v>
      </c>
      <c r="D4" s="40">
        <v>0.28575021377194304</v>
      </c>
      <c r="E4" s="40">
        <v>0.26476992306575703</v>
      </c>
      <c r="F4" s="40">
        <v>0.30077670709420168</v>
      </c>
      <c r="G4" s="40">
        <v>0.24929693961952026</v>
      </c>
      <c r="H4" s="40">
        <v>0.27853447365642486</v>
      </c>
      <c r="I4" s="40">
        <v>0.28479743281187325</v>
      </c>
      <c r="J4" s="145">
        <v>0.27756643142122844</v>
      </c>
    </row>
    <row r="5" spans="1:10" ht="15.75" x14ac:dyDescent="0.2">
      <c r="A5" s="39" t="s">
        <v>373</v>
      </c>
      <c r="B5" s="40">
        <v>8.5361973429067137E-2</v>
      </c>
      <c r="C5" s="40">
        <v>7.9681274900398405E-2</v>
      </c>
      <c r="D5" s="40">
        <v>9.348959643210436E-2</v>
      </c>
      <c r="E5" s="40">
        <v>0.10179789726893806</v>
      </c>
      <c r="F5" s="40">
        <v>0.10863515534141883</v>
      </c>
      <c r="G5" s="40">
        <v>9.6277915632754341E-2</v>
      </c>
      <c r="H5" s="40">
        <v>9.1225847323408299E-2</v>
      </c>
      <c r="I5" s="40">
        <v>8.2430806257521055E-2</v>
      </c>
      <c r="J5" s="145">
        <v>8.9277338141685883E-2</v>
      </c>
    </row>
    <row r="6" spans="1:10" ht="15.75" x14ac:dyDescent="0.2">
      <c r="A6" s="39" t="s">
        <v>374</v>
      </c>
      <c r="B6" s="40">
        <v>8.6298499756863351E-2</v>
      </c>
      <c r="C6" s="40">
        <v>7.3359454743011421E-2</v>
      </c>
      <c r="D6" s="40">
        <v>7.6647720604262032E-2</v>
      </c>
      <c r="E6" s="40">
        <v>9.7277232855691273E-2</v>
      </c>
      <c r="F6" s="40">
        <v>8.5147034391094861E-2</v>
      </c>
      <c r="G6" s="40">
        <v>0.10479735318444997</v>
      </c>
      <c r="H6" s="40">
        <v>9.7033048252560442E-2</v>
      </c>
      <c r="I6" s="40">
        <v>6.6185318892900122E-2</v>
      </c>
      <c r="J6" s="145">
        <v>8.1991685259795499E-2</v>
      </c>
    </row>
    <row r="7" spans="1:10" ht="15.75" x14ac:dyDescent="0.2">
      <c r="A7" s="39" t="s">
        <v>375</v>
      </c>
      <c r="B7" s="40">
        <v>8.4779646161142558E-2</v>
      </c>
      <c r="C7" s="40">
        <v>8.2032201771426685E-2</v>
      </c>
      <c r="D7" s="40">
        <v>7.8458494710192311E-2</v>
      </c>
      <c r="E7" s="40">
        <v>9.8791033324347299E-2</v>
      </c>
      <c r="F7" s="40">
        <v>7.2541119787340083E-2</v>
      </c>
      <c r="G7" s="40">
        <v>0.10454921422663359</v>
      </c>
      <c r="H7" s="40">
        <v>8.7319184880160494E-2</v>
      </c>
      <c r="I7" s="40">
        <v>7.3405535499398308E-2</v>
      </c>
      <c r="J7" s="145">
        <v>8.321517556015702E-2</v>
      </c>
    </row>
    <row r="8" spans="1:10" ht="15.75" x14ac:dyDescent="0.2">
      <c r="A8" s="39" t="s">
        <v>376</v>
      </c>
      <c r="B8" s="40">
        <v>6.9188884152893926E-2</v>
      </c>
      <c r="C8" s="40">
        <v>7.6908893352210989E-2</v>
      </c>
      <c r="D8" s="40">
        <v>7.0385460154586452E-2</v>
      </c>
      <c r="E8" s="40">
        <v>7.9215312195425422E-2</v>
      </c>
      <c r="F8" s="40">
        <v>6.8159162651603253E-2</v>
      </c>
      <c r="G8" s="40">
        <v>7.3200992555831262E-2</v>
      </c>
      <c r="H8" s="40">
        <v>7.5810368493295324E-2</v>
      </c>
      <c r="I8" s="40">
        <v>8.7043722422783798E-2</v>
      </c>
      <c r="J8" s="145">
        <v>7.2665692868264339E-2</v>
      </c>
    </row>
    <row r="9" spans="1:10" ht="15.75" x14ac:dyDescent="0.2">
      <c r="A9" s="39" t="s">
        <v>377</v>
      </c>
      <c r="B9" s="40">
        <v>8.0715362033462801E-2</v>
      </c>
      <c r="C9" s="40">
        <v>8.8880840275262579E-2</v>
      </c>
      <c r="D9" s="40">
        <v>8.2172258270040072E-2</v>
      </c>
      <c r="E9" s="40">
        <v>8.5477883997262721E-2</v>
      </c>
      <c r="F9" s="40">
        <v>7.7068449908622688E-2</v>
      </c>
      <c r="G9" s="40">
        <v>8.9826302729528532E-2</v>
      </c>
      <c r="H9" s="40">
        <v>8.5840988280012673E-2</v>
      </c>
      <c r="I9" s="40">
        <v>8.9651022864019256E-2</v>
      </c>
      <c r="J9" s="145">
        <v>8.368959016641965E-2</v>
      </c>
    </row>
    <row r="10" spans="1:10" ht="15.75" x14ac:dyDescent="0.2">
      <c r="A10" s="39" t="s">
        <v>378</v>
      </c>
      <c r="B10" s="40">
        <v>9.9541942571725314E-2</v>
      </c>
      <c r="C10" s="40">
        <v>9.9621349313489843E-2</v>
      </c>
      <c r="D10" s="40">
        <v>9.8410542729238978E-2</v>
      </c>
      <c r="E10" s="40">
        <v>0.10426559940277461</v>
      </c>
      <c r="F10" s="40">
        <v>9.8085230104668547E-2</v>
      </c>
      <c r="G10" s="40">
        <v>0.10413564929693962</v>
      </c>
      <c r="H10" s="40">
        <v>8.8586210537430043E-2</v>
      </c>
      <c r="I10" s="40">
        <v>8.4636983553951065E-2</v>
      </c>
      <c r="J10" s="145">
        <v>9.9391643525578263E-2</v>
      </c>
    </row>
    <row r="11" spans="1:10" ht="16.5" thickBot="1" x14ac:dyDescent="0.25">
      <c r="A11" s="147" t="s">
        <v>379</v>
      </c>
      <c r="B11" s="40">
        <v>4.5373499906947702E-2</v>
      </c>
      <c r="C11" s="40">
        <v>3.9485035066346187E-2</v>
      </c>
      <c r="D11" s="40">
        <v>3.8437033683751655E-2</v>
      </c>
      <c r="E11" s="40">
        <v>4.0291976857516121E-2</v>
      </c>
      <c r="F11" s="40">
        <v>4.1306695464362851E-2</v>
      </c>
      <c r="G11" s="40">
        <v>3.7551695616211744E-2</v>
      </c>
      <c r="H11" s="40">
        <v>5.8388765705838876E-2</v>
      </c>
      <c r="I11" s="40">
        <v>2.5671881267549136E-2</v>
      </c>
      <c r="J11" s="145">
        <v>4.1391782639635735E-2</v>
      </c>
    </row>
    <row r="12" spans="1:10" ht="15.75" x14ac:dyDescent="0.2">
      <c r="A12" s="148" t="s">
        <v>380</v>
      </c>
      <c r="B12" s="38">
        <v>0.99999999999999989</v>
      </c>
      <c r="C12" s="38">
        <v>0.99999999999999989</v>
      </c>
      <c r="D12" s="38">
        <v>0.99999999999999989</v>
      </c>
      <c r="E12" s="38">
        <v>1</v>
      </c>
      <c r="F12" s="38">
        <v>1</v>
      </c>
      <c r="G12" s="38">
        <v>0.99999999999999989</v>
      </c>
      <c r="H12" s="38">
        <v>1</v>
      </c>
      <c r="I12" s="38">
        <v>1</v>
      </c>
      <c r="J12" s="133">
        <v>1</v>
      </c>
    </row>
    <row r="13" spans="1:10" s="203" customFormat="1" x14ac:dyDescent="0.2">
      <c r="A13" s="203" t="s">
        <v>242</v>
      </c>
    </row>
  </sheetData>
  <mergeCells count="2">
    <mergeCell ref="A1:J1"/>
    <mergeCell ref="A13:XFD13"/>
  </mergeCells>
  <hyperlinks>
    <hyperlink ref="A13" location="TableOfContents!A1" display="Back to Table of Contents" xr:uid="{02FF93C5-B6D4-4896-B7CF-C578C45C05A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89DCF49E04054D83F07CF1F0166419" ma:contentTypeVersion="7" ma:contentTypeDescription="Create a new document." ma:contentTypeScope="" ma:versionID="6d04acffbee60f005b272f58aa3161e6">
  <xsd:schema xmlns:xsd="http://www.w3.org/2001/XMLSchema" xmlns:xs="http://www.w3.org/2001/XMLSchema" xmlns:p="http://schemas.microsoft.com/office/2006/metadata/properties" xmlns:ns2="598f2c18-e06f-4cdd-b3aa-9527d754e7cc" xmlns:ns3="b6a04096-66d6-4d5f-9867-b21bc58e745a" targetNamespace="http://schemas.microsoft.com/office/2006/metadata/properties" ma:root="true" ma:fieldsID="e49f1bb8f2a2d694e0cacd7a86c9873f" ns2:_="" ns3:_="">
    <xsd:import namespace="598f2c18-e06f-4cdd-b3aa-9527d754e7cc"/>
    <xsd:import namespace="b6a04096-66d6-4d5f-9867-b21bc58e7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f2c18-e06f-4cdd-b3aa-9527d754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a04096-66d6-4d5f-9867-b21bc58e74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CB1A40-B890-47FF-AB06-98D6DFCF5D65}"/>
</file>

<file path=customXml/itemProps2.xml><?xml version="1.0" encoding="utf-8"?>
<ds:datastoreItem xmlns:ds="http://schemas.openxmlformats.org/officeDocument/2006/customXml" ds:itemID="{87DBF1A5-962E-4E5C-AB30-6751AF19F2C6}"/>
</file>

<file path=customXml/itemProps3.xml><?xml version="1.0" encoding="utf-8"?>
<ds:datastoreItem xmlns:ds="http://schemas.openxmlformats.org/officeDocument/2006/customXml" ds:itemID="{73EB5822-DC0B-4F7D-A12B-F91C2ED56E73}"/>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87</vt:i4>
      </vt:variant>
      <vt:variant>
        <vt:lpstr>Named Ranges</vt:lpstr>
      </vt:variant>
      <vt:variant>
        <vt:i4>217</vt:i4>
      </vt:variant>
    </vt:vector>
  </HeadingPairs>
  <TitlesOfParts>
    <vt:vector size="304" baseType="lpstr">
      <vt:lpstr>Intro</vt:lpstr>
      <vt:lpstr>TableOfContents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Table22</vt:lpstr>
      <vt:lpstr>Table23</vt:lpstr>
      <vt:lpstr>Table24</vt:lpstr>
      <vt:lpstr>Table25</vt:lpstr>
      <vt:lpstr>Table26</vt:lpstr>
      <vt:lpstr>Table27</vt:lpstr>
      <vt:lpstr>Table28</vt:lpstr>
      <vt:lpstr>Table29</vt:lpstr>
      <vt:lpstr>Table30</vt:lpstr>
      <vt:lpstr>Table31</vt:lpstr>
      <vt:lpstr>Table32</vt:lpstr>
      <vt:lpstr>Table33</vt:lpstr>
      <vt:lpstr>Table34</vt:lpstr>
      <vt:lpstr>Table35</vt:lpstr>
      <vt:lpstr>Table36</vt:lpstr>
      <vt:lpstr>Table37</vt:lpstr>
      <vt:lpstr>Table38</vt:lpstr>
      <vt:lpstr>Table40</vt:lpstr>
      <vt:lpstr>Table39</vt:lpstr>
      <vt:lpstr>Table41</vt:lpstr>
      <vt:lpstr>Table42</vt:lpstr>
      <vt:lpstr>Table43</vt:lpstr>
      <vt:lpstr>Table44</vt:lpstr>
      <vt:lpstr>Table45</vt:lpstr>
      <vt:lpstr>Table46</vt:lpstr>
      <vt:lpstr>Table47</vt:lpstr>
      <vt:lpstr>Table48</vt:lpstr>
      <vt:lpstr>Table49</vt:lpstr>
      <vt:lpstr>Table50</vt:lpstr>
      <vt:lpstr>Table51</vt:lpstr>
      <vt:lpstr>Table52</vt:lpstr>
      <vt:lpstr>Table53</vt:lpstr>
      <vt:lpstr>Table54</vt:lpstr>
      <vt:lpstr>Table55</vt:lpstr>
      <vt:lpstr>Table56</vt:lpstr>
      <vt:lpstr>Table57</vt:lpstr>
      <vt:lpstr>Table58</vt:lpstr>
      <vt:lpstr>Table59</vt:lpstr>
      <vt:lpstr>Table60</vt:lpstr>
      <vt:lpstr>Table61</vt:lpstr>
      <vt:lpstr>Table62</vt:lpstr>
      <vt:lpstr>Table63</vt:lpstr>
      <vt:lpstr>Table64</vt:lpstr>
      <vt:lpstr>Table65</vt:lpstr>
      <vt:lpstr>Table66</vt:lpstr>
      <vt:lpstr>Table67</vt:lpstr>
      <vt:lpstr>Table68</vt:lpstr>
      <vt:lpstr>Table69</vt:lpstr>
      <vt:lpstr>Table70</vt:lpstr>
      <vt:lpstr>Table71</vt:lpstr>
      <vt:lpstr>Table72</vt:lpstr>
      <vt:lpstr>Table73</vt:lpstr>
      <vt:lpstr>Table74</vt:lpstr>
      <vt:lpstr>Table75</vt:lpstr>
      <vt:lpstr>Table76</vt:lpstr>
      <vt:lpstr>Table77</vt:lpstr>
      <vt:lpstr>Table78</vt:lpstr>
      <vt:lpstr>Table79</vt:lpstr>
      <vt:lpstr>Table80</vt:lpstr>
      <vt:lpstr>Table81</vt:lpstr>
      <vt:lpstr>Table82</vt:lpstr>
      <vt:lpstr>Table83</vt:lpstr>
      <vt:lpstr>Table84</vt:lpstr>
      <vt:lpstr>Table85</vt:lpstr>
      <vt:lpstr>e_n</vt:lpstr>
      <vt:lpstr>e_n001</vt:lpstr>
      <vt:lpstr>e_n002</vt:lpstr>
      <vt:lpstr>e_n003</vt:lpstr>
      <vt:lpstr>e_n004</vt:lpstr>
      <vt:lpstr>e_p</vt:lpstr>
      <vt:lpstr>T_h001</vt:lpstr>
      <vt:lpstr>T_h002</vt:lpstr>
      <vt:lpstr>T_h003</vt:lpstr>
      <vt:lpstr>T_h004</vt:lpstr>
      <vt:lpstr>T_h005</vt:lpstr>
      <vt:lpstr>T_h006</vt:lpstr>
      <vt:lpstr>T_h007</vt:lpstr>
      <vt:lpstr>T_h008</vt:lpstr>
      <vt:lpstr>T_h009</vt:lpstr>
      <vt:lpstr>T_h010</vt:lpstr>
      <vt:lpstr>T_h011</vt:lpstr>
      <vt:lpstr>T_h012</vt:lpstr>
      <vt:lpstr>T_h013</vt:lpstr>
      <vt:lpstr>T_h014</vt:lpstr>
      <vt:lpstr>T_h015</vt:lpstr>
      <vt:lpstr>T_h016</vt:lpstr>
      <vt:lpstr>T_h017</vt:lpstr>
      <vt:lpstr>T_h018</vt:lpstr>
      <vt:lpstr>T_h019</vt:lpstr>
      <vt:lpstr>T_h020</vt:lpstr>
      <vt:lpstr>T_h021</vt:lpstr>
      <vt:lpstr>T_h022</vt:lpstr>
      <vt:lpstr>T_h023</vt:lpstr>
      <vt:lpstr>T_h024</vt:lpstr>
      <vt:lpstr>T_h025</vt:lpstr>
      <vt:lpstr>T_h026</vt:lpstr>
      <vt:lpstr>T_h027</vt:lpstr>
      <vt:lpstr>T_h028</vt:lpstr>
      <vt:lpstr>T_h029</vt:lpstr>
      <vt:lpstr>T_h030</vt:lpstr>
      <vt:lpstr>T_h031</vt:lpstr>
      <vt:lpstr>T_h032</vt:lpstr>
      <vt:lpstr>T_h033</vt:lpstr>
      <vt:lpstr>T_h034</vt:lpstr>
      <vt:lpstr>T_h035</vt:lpstr>
      <vt:lpstr>T_h036</vt:lpstr>
      <vt:lpstr>T_h037</vt:lpstr>
      <vt:lpstr>T_h038</vt:lpstr>
      <vt:lpstr>T_h039</vt:lpstr>
      <vt:lpstr>T_h040</vt:lpstr>
      <vt:lpstr>T_h041</vt:lpstr>
      <vt:lpstr>T_h042</vt:lpstr>
      <vt:lpstr>T_h043</vt:lpstr>
      <vt:lpstr>T_h044</vt:lpstr>
      <vt:lpstr>T_h045</vt:lpstr>
      <vt:lpstr>T_h046</vt:lpstr>
      <vt:lpstr>T_h047</vt:lpstr>
      <vt:lpstr>T_h048</vt:lpstr>
      <vt:lpstr>T_h049</vt:lpstr>
      <vt:lpstr>T_h050</vt:lpstr>
      <vt:lpstr>T_h051</vt:lpstr>
      <vt:lpstr>T_h052</vt:lpstr>
      <vt:lpstr>T_h053</vt:lpstr>
      <vt:lpstr>T_h054</vt:lpstr>
      <vt:lpstr>T_h055</vt:lpstr>
      <vt:lpstr>T_h056</vt:lpstr>
      <vt:lpstr>T_h057</vt:lpstr>
      <vt:lpstr>T_h058</vt:lpstr>
      <vt:lpstr>T_h059</vt:lpstr>
      <vt:lpstr>T_h060</vt:lpstr>
      <vt:lpstr>T_h061</vt:lpstr>
      <vt:lpstr>T_h062</vt:lpstr>
      <vt:lpstr>T_h063</vt:lpstr>
      <vt:lpstr>T_h064</vt:lpstr>
      <vt:lpstr>T_h065</vt:lpstr>
      <vt:lpstr>T_h066</vt:lpstr>
      <vt:lpstr>T_h067</vt:lpstr>
      <vt:lpstr>T_h068</vt:lpstr>
      <vt:lpstr>T_h069</vt:lpstr>
      <vt:lpstr>T_h070</vt:lpstr>
      <vt:lpstr>T_h071</vt:lpstr>
      <vt:lpstr>T_h072</vt:lpstr>
      <vt:lpstr>T_h073</vt:lpstr>
      <vt:lpstr>T_h074</vt:lpstr>
      <vt:lpstr>T_h075</vt:lpstr>
      <vt:lpstr>T_h076</vt:lpstr>
      <vt:lpstr>T_h077</vt:lpstr>
      <vt:lpstr>T_h078</vt:lpstr>
      <vt:lpstr>T_h079</vt:lpstr>
      <vt:lpstr>T_h080</vt:lpstr>
      <vt:lpstr>T_h081</vt:lpstr>
      <vt:lpstr>T_h082</vt:lpstr>
      <vt:lpstr>T_h083</vt:lpstr>
      <vt:lpstr>T_h084</vt:lpstr>
      <vt:lpstr>T_h085</vt:lpstr>
      <vt:lpstr>Table1_fn_1</vt:lpstr>
      <vt:lpstr>Table1_fn_2</vt:lpstr>
      <vt:lpstr>Table20_fn_1</vt:lpstr>
      <vt:lpstr>Table20_fn_2</vt:lpstr>
      <vt:lpstr>Table21_fn_1</vt:lpstr>
      <vt:lpstr>Table21_fn_2</vt:lpstr>
      <vt:lpstr>Table23_fn_1</vt:lpstr>
      <vt:lpstr>Table24_fn_1</vt:lpstr>
      <vt:lpstr>Table25_fn_1</vt:lpstr>
      <vt:lpstr>Table26_fn_1</vt:lpstr>
      <vt:lpstr>Table28_fn_1</vt:lpstr>
      <vt:lpstr>Table28_fn_2</vt:lpstr>
      <vt:lpstr>Table29_fn_1</vt:lpstr>
      <vt:lpstr>Table30_fn_1</vt:lpstr>
      <vt:lpstr>Table31_fn_1</vt:lpstr>
      <vt:lpstr>Table31_fn_2</vt:lpstr>
      <vt:lpstr>Table32_fn_1</vt:lpstr>
      <vt:lpstr>Table32_fn_2</vt:lpstr>
      <vt:lpstr>Table35_fn_1</vt:lpstr>
      <vt:lpstr>Table36_fn_1</vt:lpstr>
      <vt:lpstr>Table43_fn_1</vt:lpstr>
      <vt:lpstr>Table44_fn_1</vt:lpstr>
      <vt:lpstr>Table51_fn_1</vt:lpstr>
      <vt:lpstr>Table52_fn_1</vt:lpstr>
      <vt:lpstr>Table59_fn_1</vt:lpstr>
      <vt:lpstr>Table60_fn_1</vt:lpstr>
      <vt:lpstr>Table67_fn_1</vt:lpstr>
      <vt:lpstr>Table68_fn_1</vt:lpstr>
      <vt:lpstr>Table75_fn_1</vt:lpstr>
      <vt:lpstr>Table76_fn_1</vt:lpstr>
      <vt:lpstr>Table8_fn_1</vt:lpstr>
      <vt:lpstr>Table8_fn_2</vt:lpstr>
      <vt:lpstr>Table84_fn_1</vt:lpstr>
      <vt:lpstr>Table84_fn_2</vt:lpstr>
      <vt:lpstr>Table84_fn_3</vt:lpstr>
      <vt:lpstr>Table85_fn_1</vt:lpstr>
      <vt:lpstr>Table85_fn_2</vt:lpstr>
      <vt:lpstr>Table85_fn_3</vt:lpstr>
      <vt:lpstr>Table85_fn_4</vt:lpstr>
      <vt:lpstr>Table85_fn_5</vt:lpstr>
      <vt:lpstr>Table85_fn_6</vt:lpstr>
      <vt:lpstr>Tbl_001</vt:lpstr>
      <vt:lpstr>Tbl_002</vt:lpstr>
      <vt:lpstr>Tbl_003</vt:lpstr>
      <vt:lpstr>Tbl_004</vt:lpstr>
      <vt:lpstr>Tbl_005</vt:lpstr>
      <vt:lpstr>Tbl_006</vt:lpstr>
      <vt:lpstr>Tbl_007</vt:lpstr>
      <vt:lpstr>Tbl_008</vt:lpstr>
      <vt:lpstr>Tbl_009</vt:lpstr>
      <vt:lpstr>Tbl_010</vt:lpstr>
      <vt:lpstr>Tbl_011</vt:lpstr>
      <vt:lpstr>Tbl_012</vt:lpstr>
      <vt:lpstr>Tbl_013</vt:lpstr>
      <vt:lpstr>Tbl_014</vt:lpstr>
      <vt:lpstr>Tbl_015</vt:lpstr>
      <vt:lpstr>Tbl_016</vt:lpstr>
      <vt:lpstr>Tbl_017</vt:lpstr>
      <vt:lpstr>Tbl_018</vt:lpstr>
      <vt:lpstr>Tbl_019</vt:lpstr>
      <vt:lpstr>Tbl_020</vt:lpstr>
      <vt:lpstr>Tbl_021</vt:lpstr>
      <vt:lpstr>Tbl_022</vt:lpstr>
      <vt:lpstr>Tbl_023</vt:lpstr>
      <vt:lpstr>Tbl_024</vt:lpstr>
      <vt:lpstr>Tbl_025</vt:lpstr>
      <vt:lpstr>Tbl_026</vt:lpstr>
      <vt:lpstr>Tbl_027</vt:lpstr>
      <vt:lpstr>Tbl_028</vt:lpstr>
      <vt:lpstr>Tbl_029</vt:lpstr>
      <vt:lpstr>Tbl_030</vt:lpstr>
      <vt:lpstr>Tbl_031</vt:lpstr>
      <vt:lpstr>Tbl_032</vt:lpstr>
      <vt:lpstr>Tbl_033</vt:lpstr>
      <vt:lpstr>Tbl_034</vt:lpstr>
      <vt:lpstr>Tbl_035</vt:lpstr>
      <vt:lpstr>Tbl_036</vt:lpstr>
      <vt:lpstr>Tbl_037</vt:lpstr>
      <vt:lpstr>Tbl_038</vt:lpstr>
      <vt:lpstr>Tbl_039</vt:lpstr>
      <vt:lpstr>Tbl_040</vt:lpstr>
      <vt:lpstr>Tbl_041</vt:lpstr>
      <vt:lpstr>Tbl_042</vt:lpstr>
      <vt:lpstr>Tbl_043</vt:lpstr>
      <vt:lpstr>Tbl_044</vt:lpstr>
      <vt:lpstr>Tbl_045</vt:lpstr>
      <vt:lpstr>Tbl_046</vt:lpstr>
      <vt:lpstr>Tbl_047</vt:lpstr>
      <vt:lpstr>Tbl_048</vt:lpstr>
      <vt:lpstr>Tbl_049</vt:lpstr>
      <vt:lpstr>Tbl_050</vt:lpstr>
      <vt:lpstr>Tbl_051</vt:lpstr>
      <vt:lpstr>Tbl_052</vt:lpstr>
      <vt:lpstr>Tbl_053</vt:lpstr>
      <vt:lpstr>Tbl_054</vt:lpstr>
      <vt:lpstr>Tbl_055</vt:lpstr>
      <vt:lpstr>Tbl_056</vt:lpstr>
      <vt:lpstr>Tbl_057</vt:lpstr>
      <vt:lpstr>Tbl_058</vt:lpstr>
      <vt:lpstr>Tbl_059</vt:lpstr>
      <vt:lpstr>Tbl_060</vt:lpstr>
      <vt:lpstr>Tbl_061</vt:lpstr>
      <vt:lpstr>Tbl_062</vt:lpstr>
      <vt:lpstr>Tbl_063</vt:lpstr>
      <vt:lpstr>Tbl_064</vt:lpstr>
      <vt:lpstr>Tbl_065</vt:lpstr>
      <vt:lpstr>Tbl_066</vt:lpstr>
      <vt:lpstr>Tbl_067</vt:lpstr>
      <vt:lpstr>Tbl_068</vt:lpstr>
      <vt:lpstr>Tbl_069</vt:lpstr>
      <vt:lpstr>Tbl_070</vt:lpstr>
      <vt:lpstr>Tbl_071</vt:lpstr>
      <vt:lpstr>Tbl_072</vt:lpstr>
      <vt:lpstr>Tbl_073</vt:lpstr>
      <vt:lpstr>Tbl_074</vt:lpstr>
      <vt:lpstr>Tbl_075</vt:lpstr>
      <vt:lpstr>Tbl_076</vt:lpstr>
      <vt:lpstr>Tbl_077</vt:lpstr>
      <vt:lpstr>Tbl_078</vt:lpstr>
      <vt:lpstr>Tbl_079</vt:lpstr>
      <vt:lpstr>Tbl_080</vt:lpstr>
      <vt:lpstr>Tbl_081</vt:lpstr>
      <vt:lpstr>Tbl_082</vt:lpstr>
      <vt:lpstr>Tbl_083</vt:lpstr>
      <vt:lpstr>Tbl_084</vt:lpstr>
      <vt:lpstr>Tbl_085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2023-05-11T05:20:24Z</dcterms:created>
  <dcterms:modified xsi:type="dcterms:W3CDTF">2023-05-11T05:21:37Z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0x010100B489DCF49E04054D83F07CF1F0166419</vt:lpwstr>
  </property>
</Properties>
</file>