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docProps/custom.xml" ContentType="application/vnd.openxmlformats-officedocument.custom-properties+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fileSharing readOnlyRecommended="1"/>
  <workbookPr codeName="ThisWorkbook"/>
  <mc:AlternateContent xmlns:mc="http://schemas.openxmlformats.org/markup-compatibility/2006">
    <mc:Choice Requires="x15">
      <x15ac:absPath xmlns:x15ac="http://schemas.microsoft.com/office/spreadsheetml/2010/11/ac" url="X:\Scheme_Actuary\02 Governance\02 NDIA governance\08 COAG\221230 - Quarterly report 31 December 2022\99 Sent\06 Sent to Public\"/>
    </mc:Choice>
  </mc:AlternateContent>
  <xr:revisionPtr revIDLastSave="0" documentId="8_{2F368746-ADD3-4851-8006-68FD9C4EFAC7}" xr6:coauthVersionLast="47" xr6:coauthVersionMax="47" xr10:uidLastSave="{00000000-0000-0000-0000-000000000000}"/>
  <bookViews>
    <workbookView xWindow="-120" yWindow="-120" windowWidth="22800" windowHeight="14685" firstSheet="1" activeTab="1" xr2:uid="{00000000-000D-0000-FFFF-FFFF00000000}"/>
  </bookViews>
  <sheets>
    <sheet name="Footnotes" sheetId="33" state="hidden" r:id="rId1"/>
    <sheet name="Intro" sheetId="34" r:id="rId2"/>
    <sheet name="TableOfContents" sheetId="20" r:id="rId3"/>
    <sheet name="Table1" sheetId="27" r:id="rId4"/>
    <sheet name="Table2" sheetId="28" r:id="rId5"/>
    <sheet name="Table3" sheetId="29" r:id="rId6"/>
    <sheet name="Table4" sheetId="30" r:id="rId7"/>
    <sheet name="Table5" sheetId="31" r:id="rId8"/>
    <sheet name="Table6" sheetId="32" r:id="rId9"/>
  </sheets>
  <externalReferences>
    <externalReference r:id="rId10"/>
    <externalReference r:id="rId11"/>
    <externalReference r:id="rId12"/>
  </externalReferences>
  <definedNames>
    <definedName name="_xlnm._FilterDatabase" localSheetId="0" hidden="1">Footnotes!$B$7:$D$46</definedName>
    <definedName name="a">[1]K!#REF!</definedName>
    <definedName name="C_fn001">[1]Footnotes!#REF!</definedName>
    <definedName name="C_fn002">[1]Footnotes!#REF!</definedName>
    <definedName name="C_fn003">[1]Footnotes!#REF!</definedName>
    <definedName name="C_fn004">[1]Footnotes!#REF!</definedName>
    <definedName name="C_fn005">[1]Footnotes!#REF!</definedName>
    <definedName name="C_fn006">[1]Footnotes!#REF!</definedName>
    <definedName name="C_fn007">[1]Footnotes!#REF!</definedName>
    <definedName name="e_f001h">[2]TableOfContents!$A$14</definedName>
    <definedName name="e_f002h">[2]TableOfContents!$A$16</definedName>
    <definedName name="e_f003h">[2]TableOfContents!$A$20</definedName>
    <definedName name="e_f004h">[2]TableOfContents!$A$24</definedName>
    <definedName name="e_f005h">[2]TableOfContents!$A$26</definedName>
    <definedName name="e_f006h">[2]TableOfContents!$A$30</definedName>
    <definedName name="e_f007h">[2]TableOfContents!$A$34</definedName>
    <definedName name="e_f008h">[2]TableOfContents!$A$88</definedName>
    <definedName name="e_f009h">[2]TableOfContents!#REF!</definedName>
    <definedName name="e_f010h">[2]TableOfContents!$A$90</definedName>
    <definedName name="e_f011h">[2]TableOfContents!#REF!</definedName>
    <definedName name="e_f012h">[2]TableOfContents!$A$93</definedName>
    <definedName name="e_f013h">[2]TableOfContents!$A$118</definedName>
    <definedName name="e_f014h">[2]TableOfContents!$A$119</definedName>
    <definedName name="e_f015h">[2]TableOfContents!$A$120</definedName>
    <definedName name="e_f016h">[2]TableOfContents!$A$124</definedName>
    <definedName name="e_f017h">[2]TableOfContents!$A$125</definedName>
    <definedName name="e_f018h">[2]TableOfContents!$A$126</definedName>
    <definedName name="e_f019h">[2]TableOfContents!$A$130</definedName>
    <definedName name="e_f020h">[2]TableOfContents!$A$131</definedName>
    <definedName name="e_f021h">[2]TableOfContents!$A$132</definedName>
    <definedName name="e_f022h">[2]TableOfContents!$A$137</definedName>
    <definedName name="e_f023h">[2]TableOfContents!$A$143</definedName>
    <definedName name="e_f024h">[2]TableOfContents!#REF!</definedName>
    <definedName name="e_f025h">[2]TableOfContents!#REF!</definedName>
    <definedName name="e_fn008">Footnotes!$D$8</definedName>
    <definedName name="e_fn009">Footnotes!$D$9</definedName>
    <definedName name="e_fn010">Footnotes!$D$10</definedName>
    <definedName name="e_fn011">Footnotes!$D$11</definedName>
    <definedName name="e_fn012">Footnotes!$D$12</definedName>
    <definedName name="e_fn013">Footnotes!$D$13</definedName>
    <definedName name="e_fn014">Footnotes!$D$14</definedName>
    <definedName name="e_fn015">Footnotes!$D$15</definedName>
    <definedName name="e_fn016">Footnotes!$D$16</definedName>
    <definedName name="e_fn017">Footnotes!$D$17</definedName>
    <definedName name="e_fn018">Footnotes!$D$18</definedName>
    <definedName name="e_fn019">Footnotes!$D$19</definedName>
    <definedName name="e_fn020">Footnotes!$D$20</definedName>
    <definedName name="e_fn021">Footnotes!$D$21</definedName>
    <definedName name="e_fn022">Footnotes!$D$22</definedName>
    <definedName name="e_fn023">Footnotes!$D$23</definedName>
    <definedName name="e_fn024">Footnotes!$D$24</definedName>
    <definedName name="e_fn025">Footnotes!$D$25</definedName>
    <definedName name="e_fn026">Footnotes!$D$26</definedName>
    <definedName name="e_fn027">Footnotes!$D$27</definedName>
    <definedName name="e_fn028">Footnotes!$D$28</definedName>
    <definedName name="e_fn029">Footnotes!$D$29</definedName>
    <definedName name="e_fn030">Footnotes!$D$30</definedName>
    <definedName name="e_fn031">Footnotes!$D$31</definedName>
    <definedName name="e_fn032">Footnotes!$D$32</definedName>
    <definedName name="e_fn033">Footnotes!$D$33</definedName>
    <definedName name="e_fn034">Footnotes!$D$34</definedName>
    <definedName name="e_fn035">Footnotes!$D$35</definedName>
    <definedName name="e_fn036">Footnotes!$D$36</definedName>
    <definedName name="e_fn037">Footnotes!$D$37</definedName>
    <definedName name="e_fn038">Footnotes!$D$38</definedName>
    <definedName name="e_fn039">Footnotes!$D$39</definedName>
    <definedName name="e_fn040">Footnotes!$D$40</definedName>
    <definedName name="e_fn041">Footnotes!$D$41</definedName>
    <definedName name="e_fn042">Footnotes!$D$42</definedName>
    <definedName name="e_fn043">Footnotes!$D$43</definedName>
    <definedName name="e_fn044">Footnotes!$D$44</definedName>
    <definedName name="e_fn045">Footnotes!$D$45</definedName>
    <definedName name="e_fn046">Footnotes!$D$46</definedName>
    <definedName name="e_fn047">Footnotes!#REF!</definedName>
    <definedName name="e_fn048">Footnotes!#REF!</definedName>
    <definedName name="e_fn049">Footnotes!#REF!</definedName>
    <definedName name="e_fn050">Footnotes!#REF!</definedName>
    <definedName name="e_fn051">Footnotes!#REF!</definedName>
    <definedName name="e_fn052">Footnotes!#REF!</definedName>
    <definedName name="e_fn053">Footnotes!#REF!</definedName>
    <definedName name="e_fn054">Footnotes!#REF!</definedName>
    <definedName name="e_fn055">Footnotes!#REF!</definedName>
    <definedName name="e_fn056">Footnotes!#REF!</definedName>
    <definedName name="e_fn057">Footnotes!#REF!</definedName>
    <definedName name="e_fn058">Footnotes!#REF!</definedName>
    <definedName name="e_fn059">Footnotes!#REF!</definedName>
    <definedName name="e_fn060">Footnotes!#REF!</definedName>
    <definedName name="e_fn061">Footnotes!#REF!</definedName>
    <definedName name="e_fn062">Footnotes!#REF!</definedName>
    <definedName name="e_fn063">Footnotes!#REF!</definedName>
    <definedName name="e_fn064">Footnotes!#REF!</definedName>
    <definedName name="e_fn065">Footnotes!#REF!</definedName>
    <definedName name="e_fn066">Footnotes!#REF!</definedName>
    <definedName name="e_fn067">Footnotes!#REF!</definedName>
    <definedName name="e_fn068">Footnotes!#REF!</definedName>
    <definedName name="e_fn069">Footnotes!#REF!</definedName>
    <definedName name="e_fn070">Footnotes!#REF!</definedName>
    <definedName name="e_fn071">Footnotes!#REF!</definedName>
    <definedName name="e_fn072">Footnotes!#REF!</definedName>
    <definedName name="e_fn073">Footnotes!#REF!</definedName>
    <definedName name="e_fn074">Footnotes!#REF!</definedName>
    <definedName name="e_fn075">Footnotes!#REF!</definedName>
    <definedName name="e_fn076">Footnotes!#REF!</definedName>
    <definedName name="e_fn077">Footnotes!#REF!</definedName>
    <definedName name="e_fn078">Footnotes!#REF!</definedName>
    <definedName name="e_fn079">Footnotes!#REF!</definedName>
    <definedName name="e_fn080">Footnotes!#REF!</definedName>
    <definedName name="e_fn081">Footnotes!#REF!</definedName>
    <definedName name="e_fn082">Footnotes!#REF!</definedName>
    <definedName name="e_fn083">Footnotes!#REF!</definedName>
    <definedName name="e_fn084">Footnotes!#REF!</definedName>
    <definedName name="e_fn085">Footnotes!#REF!</definedName>
    <definedName name="e_fn086">Footnotes!#REF!</definedName>
    <definedName name="e_fn087">Footnotes!#REF!</definedName>
    <definedName name="e_fn088">Footnotes!#REF!</definedName>
    <definedName name="e_fn089">Footnotes!#REF!</definedName>
    <definedName name="e_fn090">Footnotes!#REF!</definedName>
    <definedName name="e_fn091">Footnotes!#REF!</definedName>
    <definedName name="e_fn092">Footnotes!#REF!</definedName>
    <definedName name="e_fn093">Footnotes!#REF!</definedName>
    <definedName name="e_fn094">Footnotes!#REF!</definedName>
    <definedName name="e_fn095">Footnotes!#REF!</definedName>
    <definedName name="e_fn096">Footnotes!#REF!</definedName>
    <definedName name="e_fn097">Footnotes!#REF!</definedName>
    <definedName name="e_fn098">Footnotes!#REF!</definedName>
    <definedName name="e_fn099">Footnotes!#REF!</definedName>
    <definedName name="e_fn100">Footnotes!#REF!</definedName>
    <definedName name="e_fn101">Footnotes!#REF!</definedName>
    <definedName name="e_fn102">Footnotes!#REF!</definedName>
    <definedName name="e_fn103">Footnotes!#REF!</definedName>
    <definedName name="e_fn104">Footnotes!#REF!</definedName>
    <definedName name="e_fn105">Footnotes!#REF!</definedName>
    <definedName name="e_fn106">Footnotes!#REF!</definedName>
    <definedName name="e_fn107">Footnotes!#REF!</definedName>
    <definedName name="e_fn108">Footnotes!#REF!</definedName>
    <definedName name="e_fn109">Footnotes!#REF!</definedName>
    <definedName name="e_fn110">Footnotes!#REF!</definedName>
    <definedName name="e_fn111">Footnotes!#REF!</definedName>
    <definedName name="e_fn112">Footnotes!#REF!</definedName>
    <definedName name="e_fn113">Footnotes!#REF!</definedName>
    <definedName name="e_fn114">Footnotes!#REF!</definedName>
    <definedName name="E_n001">#REF!</definedName>
    <definedName name="E_n002">#REF!</definedName>
    <definedName name="E_n003">#REF!</definedName>
    <definedName name="E_n004">#REF!</definedName>
    <definedName name="E_n005">#REF!</definedName>
    <definedName name="E_n006">#REF!</definedName>
    <definedName name="E_n007">#REF!</definedName>
    <definedName name="E_n008">#REF!</definedName>
    <definedName name="E_p001">#REF!</definedName>
    <definedName name="E_p002">#REF!</definedName>
    <definedName name="E_p003">#REF!</definedName>
    <definedName name="E_p004">#REF!</definedName>
    <definedName name="E_p005">#REF!</definedName>
    <definedName name="e_t001c">[2]!Table5[#All]</definedName>
    <definedName name="e_t001h">[2]TableOfContents!$A$4</definedName>
    <definedName name="e_t002c">[2]!Table6[#All]</definedName>
    <definedName name="e_t002h">[2]TableOfContents!$A$5</definedName>
    <definedName name="e_t003c">[2]!Table7[#All]</definedName>
    <definedName name="e_t003h">[2]TableOfContents!$A$6</definedName>
    <definedName name="e_t004c">[2]!Table8[#All]</definedName>
    <definedName name="e_t004h">[2]TableOfContents!$A$7</definedName>
    <definedName name="e_t005c">[2]!Table9[#All]</definedName>
    <definedName name="e_t005h">[2]TableOfContents!$A$8</definedName>
    <definedName name="e_t006c">[2]!Table10[#All]</definedName>
    <definedName name="e_t006h">[2]TableOfContents!$A$9</definedName>
    <definedName name="e_t007c">[2]!Table11[#All]</definedName>
    <definedName name="e_t007h">[2]TableOfContents!$A$10</definedName>
    <definedName name="e_t008c">[2]!Table12[#All]</definedName>
    <definedName name="e_t008h">[2]TableOfContents!$A$11</definedName>
    <definedName name="e_t009c">[2]!Table13[#All]</definedName>
    <definedName name="e_t009h">[2]TableOfContents!$A$12</definedName>
    <definedName name="e_t010c">[2]!Table14[#All]</definedName>
    <definedName name="e_t010h">[2]TableOfContents!$A$13</definedName>
    <definedName name="e_t011c">[2]!Table15[#All]</definedName>
    <definedName name="e_t011h">[2]TableOfContents!$A$15</definedName>
    <definedName name="e_t012c">[2]!Table16[#All]</definedName>
    <definedName name="e_t012h">[2]TableOfContents!$A$17</definedName>
    <definedName name="e_t013c">[2]!Table17[#All]</definedName>
    <definedName name="e_t013h">[2]TableOfContents!$A$18</definedName>
    <definedName name="e_t014c">[2]!Table18[#All]</definedName>
    <definedName name="e_t014h">[2]TableOfContents!$A$19</definedName>
    <definedName name="e_t015c">[2]!Table19[#All]</definedName>
    <definedName name="e_t015h">[2]TableOfContents!$A$21</definedName>
    <definedName name="e_t016c">[2]!Table20[#All]</definedName>
    <definedName name="e_t016h">[2]TableOfContents!$A$22</definedName>
    <definedName name="e_t017c">[2]!Table21[#All]</definedName>
    <definedName name="e_t017h">[2]TableOfContents!$A$23</definedName>
    <definedName name="e_t018c">[2]!Table22[#All]</definedName>
    <definedName name="e_t018h">[2]TableOfContents!$A$25</definedName>
    <definedName name="e_t019c">[2]!Table23[#All]</definedName>
    <definedName name="e_t019h">[2]TableOfContents!$A$27</definedName>
    <definedName name="e_t020c">[2]!Table24[#All]</definedName>
    <definedName name="e_t020h">[2]TableOfContents!$A$28</definedName>
    <definedName name="e_t021c">[2]!Table25[#All]</definedName>
    <definedName name="e_t021h">[2]TableOfContents!$A$29</definedName>
    <definedName name="e_t022c">[2]!Table26[#All]</definedName>
    <definedName name="e_t022h">[2]TableOfContents!$A$31</definedName>
    <definedName name="e_t023c">[2]!Table27[#All]</definedName>
    <definedName name="e_t023h">[2]TableOfContents!$A$32</definedName>
    <definedName name="e_t024c">[2]!Table28[#All]</definedName>
    <definedName name="e_t024h">[2]TableOfContents!$A$33</definedName>
    <definedName name="e_t025c">#REF!</definedName>
    <definedName name="e_t025h">[2]TableOfContents!$A$35</definedName>
    <definedName name="e_t026c">#REF!</definedName>
    <definedName name="e_t026h">[2]TableOfContents!#REF!</definedName>
    <definedName name="e_t027c">[2]!Table31[#All]</definedName>
    <definedName name="e_t027h">[2]TableOfContents!#REF!</definedName>
    <definedName name="e_t028c">[2]!Table32[#All]</definedName>
    <definedName name="e_t029c">[2]!Table33[#All]</definedName>
    <definedName name="e_t029h">[2]TableOfContents!$A$37</definedName>
    <definedName name="e_t030c">[2]!Table34[#All]</definedName>
    <definedName name="e_t030h">[2]TableOfContents!$A$39</definedName>
    <definedName name="e_t031c">[2]!Table35[#All]</definedName>
    <definedName name="e_t031h">[2]TableOfContents!$A$40</definedName>
    <definedName name="e_t032c">[2]!Table36[#All]</definedName>
    <definedName name="e_t032h">[2]TableOfContents!$A$41</definedName>
    <definedName name="e_t033c">[2]!Table37[#All]</definedName>
    <definedName name="e_t033h">[2]TableOfContents!$A$42</definedName>
    <definedName name="e_t034c">[2]!Table38[#All]</definedName>
    <definedName name="e_t034h">[2]TableOfContents!$A$43</definedName>
    <definedName name="e_t035c">[2]!Table39[#All]</definedName>
    <definedName name="e_t035h">[2]TableOfContents!$A$44</definedName>
    <definedName name="e_t036c">[2]!Table40[#All]</definedName>
    <definedName name="e_t036h">[2]TableOfContents!$A$45</definedName>
    <definedName name="e_t037c">[2]!Table41[#All]</definedName>
    <definedName name="e_t037h">[2]TableOfContents!$A$46</definedName>
    <definedName name="e_t038c">[2]!Table42[#All]</definedName>
    <definedName name="e_t038h">[2]TableOfContents!$A$47</definedName>
    <definedName name="e_t039c">[2]!Table43[#All]</definedName>
    <definedName name="e_t039h">[2]TableOfContents!$A$48</definedName>
    <definedName name="e_t040c">[2]!Table44[#All]</definedName>
    <definedName name="e_t040h">[2]TableOfContents!$A$49</definedName>
    <definedName name="e_t041c">[2]!Table45[#All]</definedName>
    <definedName name="e_t041h">[2]TableOfContents!$A$50</definedName>
    <definedName name="e_t042c">[2]!Table46[#All]</definedName>
    <definedName name="e_t042h">[2]TableOfContents!$A$51</definedName>
    <definedName name="e_t043c">[2]!Table47[#All]</definedName>
    <definedName name="e_t043h">[2]TableOfContents!$A$52</definedName>
    <definedName name="e_t044c">[2]!Table48[#All]</definedName>
    <definedName name="e_t044h">[2]TableOfContents!$A$53</definedName>
    <definedName name="e_t045c">[2]!Table49[#All]</definedName>
    <definedName name="e_t045h">[2]TableOfContents!$A$54</definedName>
    <definedName name="e_t046c">[2]!Table50[#All]</definedName>
    <definedName name="e_t046h">[2]TableOfContents!$A$55</definedName>
    <definedName name="e_t047c">[2]!Table51[#All]</definedName>
    <definedName name="e_t047h">[2]TableOfContents!$A$56</definedName>
    <definedName name="e_t048c">[2]!Table52[#All]</definedName>
    <definedName name="e_t048h">[2]TableOfContents!$A$57</definedName>
    <definedName name="e_t049c">[2]!Table53[#All]</definedName>
    <definedName name="e_t049h">[2]TableOfContents!$A$58</definedName>
    <definedName name="e_t050c">[2]!Table54[#All]</definedName>
    <definedName name="e_t050h">[2]TableOfContents!$A$59</definedName>
    <definedName name="e_t051c">[2]!Table55[#All]</definedName>
    <definedName name="e_t051h">[2]TableOfContents!$A$60</definedName>
    <definedName name="e_t052c">[2]!Table56[#All]</definedName>
    <definedName name="e_t052h">[2]TableOfContents!$A$61</definedName>
    <definedName name="e_t053c">[2]!Table57[#All]</definedName>
    <definedName name="e_t053h">[2]TableOfContents!$A$62</definedName>
    <definedName name="e_t054c">[2]!Table58[#All]</definedName>
    <definedName name="e_t054h">[2]TableOfContents!$A$63</definedName>
    <definedName name="e_t055c">[2]!Table59[#All]</definedName>
    <definedName name="e_t055h">[2]TableOfContents!$A$64</definedName>
    <definedName name="e_t056c">[2]!Table60[#All]</definedName>
    <definedName name="e_t056h">[2]TableOfContents!$A$65</definedName>
    <definedName name="e_t057c">#REF!</definedName>
    <definedName name="e_t057h">[2]TableOfContents!#REF!</definedName>
    <definedName name="e_t058c">[2]!Table62[#All]</definedName>
    <definedName name="e_t058h">[2]TableOfContents!$A$66</definedName>
    <definedName name="e_t059c">[2]!Table63[#All]</definedName>
    <definedName name="e_t059h">[2]TableOfContents!$A$67</definedName>
    <definedName name="e_t060c">[2]!Table64[#All]</definedName>
    <definedName name="e_t060h">[2]TableOfContents!$A$68</definedName>
    <definedName name="e_t061c">[2]!Table65[#All]</definedName>
    <definedName name="e_t061h">[2]TableOfContents!$A$69</definedName>
    <definedName name="e_t062c">[2]!Table66[#All]</definedName>
    <definedName name="e_t062h">[2]TableOfContents!$A$70</definedName>
    <definedName name="e_t063c">#REF!</definedName>
    <definedName name="e_t063h">[2]TableOfContents!#REF!</definedName>
    <definedName name="e_t064c">[2]!Table68[#All]</definedName>
    <definedName name="e_t064h">[2]TableOfContents!$A$71</definedName>
    <definedName name="e_t065c">[2]!Table69[#All]</definedName>
    <definedName name="e_t065h">[2]TableOfContents!$A$72</definedName>
    <definedName name="e_t066c">[2]!Table70[#All]</definedName>
    <definedName name="e_t066h">[2]TableOfContents!$A$73</definedName>
    <definedName name="e_t067c">[2]!Table71[#All]</definedName>
    <definedName name="e_t067h">[2]TableOfContents!$A$74</definedName>
    <definedName name="e_t068c">[2]!Table2[#All]</definedName>
    <definedName name="e_t068h">[2]TableOfContents!$A$75</definedName>
    <definedName name="e_t069c">[2]!Table72[#All]</definedName>
    <definedName name="e_t069h">[2]TableOfContents!$A$76</definedName>
    <definedName name="e_t070c">[2]!Table73[#All]</definedName>
    <definedName name="e_t070h">[2]TableOfContents!$A$77</definedName>
    <definedName name="e_t071c">[2]!Table74[#All]</definedName>
    <definedName name="e_t071h">[2]TableOfContents!$A$78</definedName>
    <definedName name="e_t072c">[2]!Table75[#All]</definedName>
    <definedName name="e_t072h">[2]TableOfContents!$A$79</definedName>
    <definedName name="e_t073c">[2]!Table76[#All]</definedName>
    <definedName name="e_t073h">[2]TableOfContents!$A$80</definedName>
    <definedName name="e_t074c">[2]!Table77[#All]</definedName>
    <definedName name="e_t074h">[2]TableOfContents!$A$81</definedName>
    <definedName name="e_t075c">[2]!Table78[#All]</definedName>
    <definedName name="e_t075h">[2]TableOfContents!$A$82</definedName>
    <definedName name="e_t076c">[2]!Table79[#All]</definedName>
    <definedName name="e_t076h">[2]TableOfContents!$A$83</definedName>
    <definedName name="e_t077c">[2]!Table80[#All]</definedName>
    <definedName name="e_t077h">[2]TableOfContents!$A$84</definedName>
    <definedName name="e_t078c">[2]!Table81[#All]</definedName>
    <definedName name="e_t078h">[2]TableOfContents!$A$85</definedName>
    <definedName name="e_t079c">[2]!Table82[#All]</definedName>
    <definedName name="e_t079h">[2]TableOfContents!$A$87</definedName>
    <definedName name="e_t080c">#REF!</definedName>
    <definedName name="e_t080h">[2]TableOfContents!#REF!</definedName>
    <definedName name="e_t081c">#REF!</definedName>
    <definedName name="e_t081h">[2]TableOfContents!#REF!</definedName>
    <definedName name="e_t082c">#REF!</definedName>
    <definedName name="e_t082h">[2]TableOfContents!#REF!</definedName>
    <definedName name="e_t083c">#REF!</definedName>
    <definedName name="e_t083h">[2]TableOfContents!#REF!</definedName>
    <definedName name="e_t084c">#REF!</definedName>
    <definedName name="e_t084h">[2]TableOfContents!#REF!</definedName>
    <definedName name="e_t085c">#REF!</definedName>
    <definedName name="e_t085h">[2]TableOfContents!#REF!</definedName>
    <definedName name="e_t086c">#REF!</definedName>
    <definedName name="e_t086h">[2]TableOfContents!#REF!</definedName>
    <definedName name="e_t087c">#REF!</definedName>
    <definedName name="e_t087h">[2]TableOfContents!#REF!</definedName>
    <definedName name="e_t088c">#REF!</definedName>
    <definedName name="e_t088h">[2]TableOfContents!#REF!</definedName>
    <definedName name="e_t089c">#REF!</definedName>
    <definedName name="e_t089h">[2]TableOfContents!#REF!</definedName>
    <definedName name="e_t090c">#REF!</definedName>
    <definedName name="e_t090h">[2]TableOfContents!#REF!</definedName>
    <definedName name="e_t091c">#REF!</definedName>
    <definedName name="e_t091h">[2]TableOfContents!#REF!</definedName>
    <definedName name="e_t092c">#REF!</definedName>
    <definedName name="e_t092h">[2]TableOfContents!#REF!</definedName>
    <definedName name="e_t093c">#REF!</definedName>
    <definedName name="e_t093h">[2]TableOfContents!#REF!</definedName>
    <definedName name="e_t094c">#REF!</definedName>
    <definedName name="e_t094h">[2]TableOfContents!#REF!</definedName>
    <definedName name="e_t095c">#REF!</definedName>
    <definedName name="e_t095h">[2]TableOfContents!#REF!</definedName>
    <definedName name="e_t096c">#REF!</definedName>
    <definedName name="e_t096h">[2]TableOfContents!#REF!</definedName>
    <definedName name="e_t097c">[2]!Table101[#All]</definedName>
    <definedName name="e_t097h">[2]TableOfContents!$A$89</definedName>
    <definedName name="e_t098c">[2]!Table102[#All]</definedName>
    <definedName name="e_t098h">[2]TableOfContents!$A$91</definedName>
    <definedName name="e_t099c">#REF!</definedName>
    <definedName name="e_t099h">[2]TableOfContents!#REF!</definedName>
    <definedName name="e_t100c">#REF!</definedName>
    <definedName name="e_t100h">[2]TableOfContents!#REF!</definedName>
    <definedName name="e_t101c">#REF!</definedName>
    <definedName name="e_t101h">[2]TableOfContents!#REF!</definedName>
    <definedName name="e_t102c">[2]!Table106[#All]</definedName>
    <definedName name="e_t102h">[2]TableOfContents!$A$92</definedName>
    <definedName name="e_t103c">[2]!Table107[#All]</definedName>
    <definedName name="e_t103h">[2]TableOfContents!$A$94</definedName>
    <definedName name="e_t104c">[2]!Table108[#All]</definedName>
    <definedName name="e_t104h">[2]TableOfContents!$A$96</definedName>
    <definedName name="e_t105c">[2]!Table109[#All]</definedName>
    <definedName name="e_t105h">[2]TableOfContents!$A$97</definedName>
    <definedName name="e_t106c">[2]!Table110[#All]</definedName>
    <definedName name="e_t106h">[2]TableOfContents!$A$98</definedName>
    <definedName name="e_t107c">[2]!Table111[#All]</definedName>
    <definedName name="e_t107h">[2]TableOfContents!$A$99</definedName>
    <definedName name="e_t108c">[2]!Table112[#All]</definedName>
    <definedName name="e_t108h">[2]TableOfContents!$A$100</definedName>
    <definedName name="e_t109c">[2]!Table113[#All]</definedName>
    <definedName name="e_t109h">[2]TableOfContents!$A$101</definedName>
    <definedName name="e_t110c">[2]!Table114[#All]</definedName>
    <definedName name="e_t110h">[2]TableOfContents!$A$102</definedName>
    <definedName name="e_t111c">[2]!Table115[#All]</definedName>
    <definedName name="e_t111h">[2]TableOfContents!$A$103</definedName>
    <definedName name="e_t112c">[2]!Table116[#All]</definedName>
    <definedName name="e_t112h">[2]TableOfContents!$A$104</definedName>
    <definedName name="e_t113c">[2]!Table117[#All]</definedName>
    <definedName name="e_t113h">[2]TableOfContents!$A$105</definedName>
    <definedName name="e_t114c">[2]!Table118[#All]</definedName>
    <definedName name="e_t114h">[2]TableOfContents!$A$106</definedName>
    <definedName name="e_t115c">[2]!Table119[#All]</definedName>
    <definedName name="e_t115h">[2]TableOfContents!$A$107</definedName>
    <definedName name="e_t116c">[2]!Table120[#All]</definedName>
    <definedName name="e_t116h">[2]TableOfContents!$A$108</definedName>
    <definedName name="e_t117c">[2]!Table121[#All]</definedName>
    <definedName name="e_t117h">[2]TableOfContents!$A$109</definedName>
    <definedName name="e_t118c">[2]!Table122[#All]</definedName>
    <definedName name="e_t118h">[2]TableOfContents!$A$110</definedName>
    <definedName name="e_t119c">[2]!Table123[#All]</definedName>
    <definedName name="e_t119h">[2]TableOfContents!$A$111</definedName>
    <definedName name="e_t120c">[2]!Table124[#All]</definedName>
    <definedName name="e_t120h">[2]TableOfContents!$A$112</definedName>
    <definedName name="e_t121c">[2]!Table125[#All]</definedName>
    <definedName name="e_t121h">[2]TableOfContents!$A$113</definedName>
    <definedName name="e_t122c">[2]!Table126[#All]</definedName>
    <definedName name="e_t122h">[2]TableOfContents!$A$115</definedName>
    <definedName name="e_t123c">[2]!Table127[#All]</definedName>
    <definedName name="e_t123h">[2]TableOfContents!$A$116</definedName>
    <definedName name="e_t124c">[2]!Table128[#All]</definedName>
    <definedName name="e_t124h">[2]TableOfContents!$A$117</definedName>
    <definedName name="e_t125c">[2]!Table129[#All]</definedName>
    <definedName name="e_t125h">[2]TableOfContents!$A$121</definedName>
    <definedName name="e_t126c">[2]!Table130[#All]</definedName>
    <definedName name="e_t126h">[2]TableOfContents!$A$122</definedName>
    <definedName name="e_t127c">[2]!Table131[#All]</definedName>
    <definedName name="e_t127h">[2]TableOfContents!$A$123</definedName>
    <definedName name="e_t128c">[2]!Table132[#All]</definedName>
    <definedName name="e_t128h">[2]TableOfContents!$A$127</definedName>
    <definedName name="e_t129c">[2]!Table133[#All]</definedName>
    <definedName name="e_t129h">[2]TableOfContents!$A$128</definedName>
    <definedName name="e_t130c">[2]!Table134[#All]</definedName>
    <definedName name="e_t130h">[2]TableOfContents!$A$129</definedName>
    <definedName name="e_t131c">[2]!Table135[#All]</definedName>
    <definedName name="e_t131h">[2]TableOfContents!$A$133</definedName>
    <definedName name="e_t132c">[2]!Table136[#All]</definedName>
    <definedName name="e_t132h">[2]TableOfContents!$A$134</definedName>
    <definedName name="e_t133c">[2]!Table137[#All]</definedName>
    <definedName name="e_t133h">[2]TableOfContents!$A$135</definedName>
    <definedName name="e_t134c">[2]!Table138[#All]</definedName>
    <definedName name="e_t134h">[2]TableOfContents!$A$136</definedName>
    <definedName name="e_t135c">[2]!Table139[#All]</definedName>
    <definedName name="e_t135h">[2]TableOfContents!$A$138</definedName>
    <definedName name="e_t136c">[2]!Table140[#All]</definedName>
    <definedName name="e_t136h">[2]TableOfContents!$A$139</definedName>
    <definedName name="e_t137c">[2]!Table141[#All]</definedName>
    <definedName name="e_t137h">[2]TableOfContents!$A$140</definedName>
    <definedName name="e_t138c">[2]!Table142[#All]</definedName>
    <definedName name="e_t138h">[2]TableOfContents!$A$141</definedName>
    <definedName name="e_t139c">[2]!Table143[#All]</definedName>
    <definedName name="e_t139h">[2]TableOfContents!$A$142</definedName>
    <definedName name="E_t140c">#REF!</definedName>
    <definedName name="E_t141c">#REF!</definedName>
    <definedName name="E_t142c">#REF!</definedName>
    <definedName name="E_t143c">#REF!</definedName>
    <definedName name="E_t144c">#REF!</definedName>
    <definedName name="E_t145c">#REF!</definedName>
    <definedName name="E_t146c">#REF!</definedName>
    <definedName name="E_t147c">#REF!</definedName>
    <definedName name="E_t148c">#REF!</definedName>
    <definedName name="E_t149c">#REF!</definedName>
    <definedName name="E_t150c">#REF!</definedName>
    <definedName name="E_t151c">#REF!</definedName>
    <definedName name="E_t152c">#REF!</definedName>
    <definedName name="E_t153c">#REF!</definedName>
    <definedName name="E_t154c">#REF!</definedName>
    <definedName name="E_t155c">#REF!</definedName>
    <definedName name="E_t156c">#REF!</definedName>
    <definedName name="E_t157c">#REF!</definedName>
    <definedName name="E_t158c">#REF!</definedName>
    <definedName name="E_t159c">#REF!</definedName>
    <definedName name="E_t160c">#REF!</definedName>
    <definedName name="E_t161c">#REF!</definedName>
    <definedName name="E_t162c">#REF!</definedName>
    <definedName name="E_t163c">#REF!</definedName>
    <definedName name="E_t164c">#REF!</definedName>
    <definedName name="E_t165c">#REF!</definedName>
    <definedName name="E_t166c">#REF!</definedName>
    <definedName name="E_t167c">#REF!</definedName>
    <definedName name="E_t168c">#REF!</definedName>
    <definedName name="E_t169c">#REF!</definedName>
    <definedName name="E_t170c">#REF!</definedName>
    <definedName name="e_t201c">[2]!Table201[#All]</definedName>
    <definedName name="F_f001h">#REF!</definedName>
    <definedName name="F_f002h">#REF!</definedName>
    <definedName name="F_f003h">#REF!</definedName>
    <definedName name="F_f004h">#REF!</definedName>
    <definedName name="F_f005h">#REF!</definedName>
    <definedName name="F_f006h">#REF!</definedName>
    <definedName name="F_f007h">#REF!</definedName>
    <definedName name="F_f008h">#REF!</definedName>
    <definedName name="F_f009h">#REF!</definedName>
    <definedName name="F_f010h">#REF!</definedName>
    <definedName name="F_f011h">#REF!</definedName>
    <definedName name="F_f012h">#REF!</definedName>
    <definedName name="F_f013h">#REF!</definedName>
    <definedName name="F_f014h">#REF!</definedName>
    <definedName name="F_f015h">#REF!</definedName>
    <definedName name="F_f016h">#REF!</definedName>
    <definedName name="F_f017h">#REF!</definedName>
    <definedName name="F_f018h">#REF!</definedName>
    <definedName name="F_f019h">#REF!</definedName>
    <definedName name="F_f020h">#REF!</definedName>
    <definedName name="F_f021h">#REF!</definedName>
    <definedName name="F_f022h">#REF!</definedName>
    <definedName name="F_f023h">#REF!</definedName>
    <definedName name="F_f024h">#REF!</definedName>
    <definedName name="F_f025h">#REF!</definedName>
    <definedName name="F_f026h">#REF!</definedName>
    <definedName name="F_f027h">#REF!</definedName>
    <definedName name="F_f028h">#REF!</definedName>
    <definedName name="F_f029h">#REF!</definedName>
    <definedName name="F_f030h">#REF!</definedName>
    <definedName name="F_f031h">#REF!</definedName>
    <definedName name="F_f032h">#REF!</definedName>
    <definedName name="F_f033h">#REF!</definedName>
    <definedName name="F_f034h">#REF!</definedName>
    <definedName name="F_f035h">#REF!</definedName>
    <definedName name="F_f036h">#REF!</definedName>
    <definedName name="F_f037h">#REF!</definedName>
    <definedName name="F_f038h">#REF!</definedName>
    <definedName name="F_f039h">#REF!</definedName>
    <definedName name="F_f040h">#REF!</definedName>
    <definedName name="F_f041h">#REF!</definedName>
    <definedName name="F_f042h">#REF!</definedName>
    <definedName name="F_fn005">[1]Footnotes!#REF!</definedName>
    <definedName name="F_fn006">[1]Footnotes!#REF!</definedName>
    <definedName name="F_fn007">[1]Footnotes!#REF!</definedName>
    <definedName name="F_fn053">[1]Footnotes!#REF!</definedName>
    <definedName name="F_fn054">[1]Footnotes!#REF!</definedName>
    <definedName name="F_fn055">[1]Footnotes!#REF!</definedName>
    <definedName name="F_fn056">[1]Footnotes!#REF!</definedName>
    <definedName name="F_fn057">[1]Footnotes!#REF!</definedName>
    <definedName name="F_fn079">[1]Footnotes!#REF!</definedName>
    <definedName name="F_fn080">[1]Footnotes!#REF!</definedName>
    <definedName name="F_fn081">[1]Footnotes!#REF!</definedName>
    <definedName name="F_fn082">[1]Footnotes!#REF!</definedName>
    <definedName name="F_fn083">[1]Footnotes!#REF!</definedName>
    <definedName name="F_fn084">[1]Footnotes!#REF!</definedName>
    <definedName name="F_fn085">[1]Footnotes!#REF!</definedName>
    <definedName name="F_fn086">[1]Footnotes!#REF!</definedName>
    <definedName name="F_fn087">[1]Footnotes!#REF!</definedName>
    <definedName name="F_n001">#REF!</definedName>
    <definedName name="F_n002">#REF!</definedName>
    <definedName name="F_n003">#REF!</definedName>
    <definedName name="F_n004">#REF!</definedName>
    <definedName name="F_n005">#REF!</definedName>
    <definedName name="F_n006">#REF!</definedName>
    <definedName name="F_n007">#REF!</definedName>
    <definedName name="F_p001">#REF!</definedName>
    <definedName name="F_p002">#REF!</definedName>
    <definedName name="F_p003">#REF!</definedName>
    <definedName name="F_p004">#REF!</definedName>
    <definedName name="F_t001c">#REF!</definedName>
    <definedName name="F_t001h">#REF!</definedName>
    <definedName name="F_t002c">#REF!</definedName>
    <definedName name="F_t002h">#REF!</definedName>
    <definedName name="F_t003c">#REF!</definedName>
    <definedName name="F_t003h">#REF!</definedName>
    <definedName name="F_t004c">#REF!</definedName>
    <definedName name="F_t004h">#REF!</definedName>
    <definedName name="F_t005c">#REF!</definedName>
    <definedName name="F_t005h">#REF!</definedName>
    <definedName name="F_t006c">#REF!</definedName>
    <definedName name="F_t006h">#REF!</definedName>
    <definedName name="F_t007c">#REF!</definedName>
    <definedName name="F_t007h">#REF!</definedName>
    <definedName name="F_t008c">#REF!</definedName>
    <definedName name="F_t008h">#REF!</definedName>
    <definedName name="F_t009c">#REF!</definedName>
    <definedName name="F_t009h">#REF!</definedName>
    <definedName name="F_t010c">#REF!</definedName>
    <definedName name="F_t010h">#REF!</definedName>
    <definedName name="F_t011c">#REF!</definedName>
    <definedName name="F_t011h">#REF!</definedName>
    <definedName name="F_t012c">#REF!</definedName>
    <definedName name="F_t012h">#REF!</definedName>
    <definedName name="F_t013c">#REF!</definedName>
    <definedName name="F_t013h">#REF!</definedName>
    <definedName name="F_t014c">#REF!</definedName>
    <definedName name="F_t014h">#REF!</definedName>
    <definedName name="F_t015c">#REF!</definedName>
    <definedName name="F_t015h">#REF!</definedName>
    <definedName name="F_t016c">#REF!</definedName>
    <definedName name="F_t016h">#REF!</definedName>
    <definedName name="F_t017c">#REF!</definedName>
    <definedName name="F_t017h">#REF!</definedName>
    <definedName name="F_t018c">#REF!</definedName>
    <definedName name="F_t018h">#REF!</definedName>
    <definedName name="F_t019c">#REF!</definedName>
    <definedName name="F_t019h">#REF!</definedName>
    <definedName name="F_t020c">#REF!</definedName>
    <definedName name="F_t020h">#REF!</definedName>
    <definedName name="F_t021c">#REF!</definedName>
    <definedName name="F_t021h">#REF!</definedName>
    <definedName name="F_t022c">#REF!</definedName>
    <definedName name="F_t022h">#REF!</definedName>
    <definedName name="F_t023c">#REF!</definedName>
    <definedName name="F_t023h">#REF!</definedName>
    <definedName name="F_t024c">#REF!</definedName>
    <definedName name="F_t024h">#REF!</definedName>
    <definedName name="F_t025c">#REF!</definedName>
    <definedName name="F_t025h">#REF!</definedName>
    <definedName name="F_t026c">#REF!</definedName>
    <definedName name="F_t026h">#REF!</definedName>
    <definedName name="F_t027c">#REF!</definedName>
    <definedName name="F_t027h">#REF!</definedName>
    <definedName name="F_t028c">#REF!</definedName>
    <definedName name="F_t028h">#REF!</definedName>
    <definedName name="F_t029c">#REF!</definedName>
    <definedName name="F_t029h">#REF!</definedName>
    <definedName name="F_t030c">#REF!</definedName>
    <definedName name="F_t030h">#REF!</definedName>
    <definedName name="F_t031c">#REF!</definedName>
    <definedName name="F_t031h">#REF!</definedName>
    <definedName name="F_t032c">#REF!</definedName>
    <definedName name="F_t032h">#REF!</definedName>
    <definedName name="F_t033c">#REF!</definedName>
    <definedName name="F_t033h">#REF!</definedName>
    <definedName name="F_t034c">#REF!</definedName>
    <definedName name="F_t034h">#REF!</definedName>
    <definedName name="F_t035c">#REF!</definedName>
    <definedName name="F_t035h">#REF!</definedName>
    <definedName name="F_t036c">#REF!</definedName>
    <definedName name="F_t036h">#REF!</definedName>
    <definedName name="F_t037c">#REF!</definedName>
    <definedName name="F_t037h">#REF!</definedName>
    <definedName name="F_t038c">#REF!</definedName>
    <definedName name="F_t038h">#REF!</definedName>
    <definedName name="F_t039c">#REF!</definedName>
    <definedName name="F_t039h">#REF!</definedName>
    <definedName name="F_t040c">#REF!</definedName>
    <definedName name="F_t040h">#REF!</definedName>
    <definedName name="F_t041c">#REF!</definedName>
    <definedName name="F_t041h">#REF!</definedName>
    <definedName name="F_t042c">#REF!</definedName>
    <definedName name="F_t042h">#REF!</definedName>
    <definedName name="F_t043c">#REF!</definedName>
    <definedName name="F_t043h">#REF!</definedName>
    <definedName name="F_t044c">#REF!</definedName>
    <definedName name="F_t044h">#REF!</definedName>
    <definedName name="F_t045c">#REF!</definedName>
    <definedName name="F_t045h">#REF!</definedName>
    <definedName name="F_t046c">#REF!</definedName>
    <definedName name="F_t046h">#REF!</definedName>
    <definedName name="F_t047c">#REF!</definedName>
    <definedName name="F_t047h">#REF!</definedName>
    <definedName name="F_t048c">#REF!</definedName>
    <definedName name="F_t048h">#REF!</definedName>
    <definedName name="F_t049c">#REF!</definedName>
    <definedName name="F_t049h">#REF!</definedName>
    <definedName name="F_t050c">#REF!</definedName>
    <definedName name="F_t050h">#REF!</definedName>
    <definedName name="F_t051c">#REF!</definedName>
    <definedName name="F_t051h">#REF!</definedName>
    <definedName name="F_t052c">#REF!</definedName>
    <definedName name="F_t052h">#REF!</definedName>
    <definedName name="F_t053c">#REF!</definedName>
    <definedName name="F_t053h">#REF!</definedName>
    <definedName name="F_t054c">#REF!</definedName>
    <definedName name="F_t054h">#REF!</definedName>
    <definedName name="F_t055c">#REF!</definedName>
    <definedName name="F_t055h">#REF!</definedName>
    <definedName name="F_t056c">#REF!</definedName>
    <definedName name="F_t056h">#REF!</definedName>
    <definedName name="F_t057c">#REF!</definedName>
    <definedName name="F_t057h">#REF!</definedName>
    <definedName name="F_t058c">#REF!</definedName>
    <definedName name="F_t058h">#REF!</definedName>
    <definedName name="F_t059c">#REF!</definedName>
    <definedName name="F_t059h">#REF!</definedName>
    <definedName name="F_t060c">#REF!</definedName>
    <definedName name="F_t060h">#REF!</definedName>
    <definedName name="F_t061c">#REF!</definedName>
    <definedName name="F_t061h">#REF!</definedName>
    <definedName name="F_t062c">#REF!</definedName>
    <definedName name="F_t062h">#REF!</definedName>
    <definedName name="F_t063c">#REF!</definedName>
    <definedName name="F_t063h">#REF!</definedName>
    <definedName name="F_t064c">#REF!</definedName>
    <definedName name="F_t064h">#REF!</definedName>
    <definedName name="F_t065c">#REF!</definedName>
    <definedName name="F_t065h">#REF!</definedName>
    <definedName name="F_t066c">#REF!</definedName>
    <definedName name="F_t066h">#REF!</definedName>
    <definedName name="F_t067c">#REF!</definedName>
    <definedName name="F_t067h">#REF!</definedName>
    <definedName name="F_t068c">#REF!</definedName>
    <definedName name="F_t068h">#REF!</definedName>
    <definedName name="F_t069c">#REF!</definedName>
    <definedName name="F_t069h">#REF!</definedName>
    <definedName name="F_t070c">#REF!</definedName>
    <definedName name="F_t070h">#REF!</definedName>
    <definedName name="F_t071c">#REF!</definedName>
    <definedName name="F_t071h">#REF!</definedName>
    <definedName name="F_t072c">#REF!</definedName>
    <definedName name="F_t072h">#REF!</definedName>
    <definedName name="F_t073c">#REF!</definedName>
    <definedName name="F_t073h">#REF!</definedName>
    <definedName name="F_t074c">#REF!</definedName>
    <definedName name="F_t074h">#REF!</definedName>
    <definedName name="F_t075c">#REF!</definedName>
    <definedName name="F_t075h">#REF!</definedName>
    <definedName name="F_t076c">#REF!</definedName>
    <definedName name="F_t076h">#REF!</definedName>
    <definedName name="F_t077c">#REF!</definedName>
    <definedName name="F_t077h">#REF!</definedName>
    <definedName name="F_t078c">#REF!</definedName>
    <definedName name="F_t078h">#REF!</definedName>
    <definedName name="F_t079c">#REF!</definedName>
    <definedName name="F_t079h">#REF!</definedName>
    <definedName name="F_t080c">#REF!</definedName>
    <definedName name="F_t080h">#REF!</definedName>
    <definedName name="F_t081c">#REF!</definedName>
    <definedName name="F_t081h">#REF!</definedName>
    <definedName name="F_t082c">#REF!</definedName>
    <definedName name="F_t082h">#REF!</definedName>
    <definedName name="F_t083c">#REF!</definedName>
    <definedName name="F_t083h">#REF!</definedName>
    <definedName name="F_t084c">#REF!</definedName>
    <definedName name="F_t084h">#REF!</definedName>
    <definedName name="F_t085c">#REF!</definedName>
    <definedName name="F_t085h">#REF!</definedName>
    <definedName name="F_t086c">#REF!</definedName>
    <definedName name="F_t087c">#REF!</definedName>
    <definedName name="F_t088c">#REF!</definedName>
    <definedName name="F_t089c">#REF!</definedName>
    <definedName name="F_t090c">#REF!</definedName>
    <definedName name="F_t091c">#REF!</definedName>
    <definedName name="F_t092c">#REF!</definedName>
    <definedName name="F_t093c">#REF!</definedName>
    <definedName name="F_t094c">#REF!</definedName>
    <definedName name="F_t095c">#REF!</definedName>
    <definedName name="F_t096c">#REF!</definedName>
    <definedName name="F_t097c">#REF!</definedName>
    <definedName name="n_fn830" localSheetId="0">#REF!</definedName>
    <definedName name="n_fn830">#REF!</definedName>
    <definedName name="n_fn831" localSheetId="0">#REF!</definedName>
    <definedName name="n_fn831">#REF!</definedName>
    <definedName name="n_fn832" localSheetId="0">#REF!</definedName>
    <definedName name="n_fn832">#REF!</definedName>
    <definedName name="n_fn833" localSheetId="0">#REF!</definedName>
    <definedName name="n_fn833">#REF!</definedName>
    <definedName name="n_fn834" localSheetId="0">#REF!</definedName>
    <definedName name="n_fn834">#REF!</definedName>
    <definedName name="n_fn8346">#REF!</definedName>
    <definedName name="n_fn835" localSheetId="0">#REF!</definedName>
    <definedName name="n_fn835">#REF!</definedName>
    <definedName name="n_fn836" localSheetId="0">#REF!</definedName>
    <definedName name="n_fn836">#REF!</definedName>
    <definedName name="n_fn837" localSheetId="0">#REF!</definedName>
    <definedName name="n_fn837">#REF!</definedName>
    <definedName name="n_fn838" localSheetId="0">#REF!</definedName>
    <definedName name="n_fn838">#REF!</definedName>
    <definedName name="n_fn839" localSheetId="0">#REF!</definedName>
    <definedName name="n_fn839">#REF!</definedName>
    <definedName name="n_fn840" localSheetId="0">#REF!</definedName>
    <definedName name="n_fn840">#REF!</definedName>
    <definedName name="n_fn841" localSheetId="0">#REF!</definedName>
    <definedName name="n_fn841">#REF!</definedName>
    <definedName name="n_fn842" localSheetId="0">#REF!</definedName>
    <definedName name="n_fn842">#REF!</definedName>
    <definedName name="n_fn843" localSheetId="0">#REF!</definedName>
    <definedName name="n_fn843">#REF!</definedName>
    <definedName name="n_fn844" localSheetId="0">#REF!</definedName>
    <definedName name="n_fn844">#REF!</definedName>
    <definedName name="n_fn845" localSheetId="0">#REF!</definedName>
    <definedName name="n_fn845">#REF!</definedName>
    <definedName name="n_fn846" localSheetId="0">#REF!</definedName>
    <definedName name="n_fn846">#REF!</definedName>
    <definedName name="n_fn847" localSheetId="0">#REF!</definedName>
    <definedName name="n_fn847">#REF!</definedName>
    <definedName name="n_fn848" localSheetId="0">#REF!</definedName>
    <definedName name="n_fn848">#REF!</definedName>
    <definedName name="n_fn849" localSheetId="0">#REF!</definedName>
    <definedName name="n_fn849">#REF!</definedName>
    <definedName name="n_fn850" localSheetId="0">#REF!</definedName>
    <definedName name="n_fn850">#REF!</definedName>
    <definedName name="n_fn851" localSheetId="0">#REF!</definedName>
    <definedName name="n_fn851">#REF!</definedName>
    <definedName name="n_fn852" localSheetId="0">#REF!</definedName>
    <definedName name="n_fn852">#REF!</definedName>
    <definedName name="n_fn853" localSheetId="0">#REF!</definedName>
    <definedName name="n_fn853">#REF!</definedName>
    <definedName name="n_fn854" localSheetId="0">#REF!</definedName>
    <definedName name="n_fn854">#REF!</definedName>
    <definedName name="n_fn855" localSheetId="0">#REF!</definedName>
    <definedName name="n_fn855">#REF!</definedName>
    <definedName name="n_fn856" localSheetId="0">#REF!</definedName>
    <definedName name="n_fn856">#REF!</definedName>
    <definedName name="n_fn857" localSheetId="0">#REF!</definedName>
    <definedName name="n_fn857">#REF!</definedName>
    <definedName name="n_fn858" localSheetId="0">#REF!</definedName>
    <definedName name="n_fn858">#REF!</definedName>
    <definedName name="n_fn859" localSheetId="0">#REF!</definedName>
    <definedName name="n_fn859">#REF!</definedName>
    <definedName name="n_fn860" localSheetId="0">#REF!</definedName>
    <definedName name="n_fn860">#REF!</definedName>
    <definedName name="n_fn861" localSheetId="0">#REF!</definedName>
    <definedName name="n_fn861">#REF!</definedName>
    <definedName name="n_fn862" localSheetId="0">#REF!</definedName>
    <definedName name="n_fn862">#REF!</definedName>
    <definedName name="n_fn863" localSheetId="0">#REF!</definedName>
    <definedName name="n_fn863">#REF!</definedName>
    <definedName name="n_fn864" localSheetId="0">#REF!</definedName>
    <definedName name="n_fn864">#REF!</definedName>
    <definedName name="n_fn865" localSheetId="0">#REF!</definedName>
    <definedName name="n_fn865">#REF!</definedName>
    <definedName name="n_fn866" localSheetId="0">#REF!</definedName>
    <definedName name="n_fn866">#REF!</definedName>
    <definedName name="n_fn867" localSheetId="0">#REF!</definedName>
    <definedName name="n_fn867">#REF!</definedName>
    <definedName name="n_fn868" localSheetId="0">#REF!</definedName>
    <definedName name="n_fn868">#REF!</definedName>
    <definedName name="n_fn869" localSheetId="0">#REF!</definedName>
    <definedName name="n_fn869">#REF!</definedName>
    <definedName name="n_fn870" localSheetId="0">#REF!</definedName>
    <definedName name="n_fn870">#REF!</definedName>
    <definedName name="n_fn871" localSheetId="0">#REF!</definedName>
    <definedName name="n_fn871">#REF!</definedName>
    <definedName name="n_fn872" localSheetId="0">#REF!</definedName>
    <definedName name="n_fn872">#REF!</definedName>
    <definedName name="n_fn873" localSheetId="0">#REF!</definedName>
    <definedName name="n_fn873">#REF!</definedName>
    <definedName name="n_fn874" localSheetId="0">#REF!</definedName>
    <definedName name="n_fn874">#REF!</definedName>
    <definedName name="n_fn875" localSheetId="0">#REF!</definedName>
    <definedName name="n_fn875">#REF!</definedName>
    <definedName name="n_fn876" localSheetId="0">#REF!</definedName>
    <definedName name="n_fn876">#REF!</definedName>
    <definedName name="n_fn877" localSheetId="0">#REF!</definedName>
    <definedName name="n_fn877">#REF!</definedName>
    <definedName name="n_fn878" localSheetId="0">#REF!</definedName>
    <definedName name="n_fn878">#REF!</definedName>
    <definedName name="n_fn879" localSheetId="0">#REF!</definedName>
    <definedName name="n_fn879">#REF!</definedName>
    <definedName name="n_fn880" localSheetId="0">#REF!</definedName>
    <definedName name="n_fn880">#REF!</definedName>
    <definedName name="n_fn881" localSheetId="0">#REF!</definedName>
    <definedName name="n_fn881">#REF!</definedName>
    <definedName name="n_fn882" localSheetId="0">#REF!</definedName>
    <definedName name="n_fn882">#REF!</definedName>
    <definedName name="n_fn883" localSheetId="0">#REF!</definedName>
    <definedName name="n_fn883">#REF!</definedName>
    <definedName name="n_fn884" localSheetId="0">#REF!</definedName>
    <definedName name="n_fn884">#REF!</definedName>
    <definedName name="n_fn885" localSheetId="0">#REF!</definedName>
    <definedName name="n_fn885">#REF!</definedName>
    <definedName name="n_fn886" localSheetId="0">#REF!</definedName>
    <definedName name="n_fn886">#REF!</definedName>
    <definedName name="n_fn887" localSheetId="0">#REF!</definedName>
    <definedName name="n_fn887">#REF!</definedName>
    <definedName name="n_fn888" localSheetId="0">#REF!</definedName>
    <definedName name="n_fn888">#REF!</definedName>
    <definedName name="n_fn889" localSheetId="0">#REF!</definedName>
    <definedName name="n_fn889">#REF!</definedName>
    <definedName name="n_fn890" localSheetId="0">#REF!</definedName>
    <definedName name="n_fn890">#REF!</definedName>
    <definedName name="n_fn891" localSheetId="0">#REF!</definedName>
    <definedName name="n_fn891">#REF!</definedName>
    <definedName name="n_fn892" localSheetId="0">#REF!</definedName>
    <definedName name="n_fn892">#REF!</definedName>
    <definedName name="n_fn893" localSheetId="0">#REF!</definedName>
    <definedName name="n_fn893">#REF!</definedName>
    <definedName name="n_fn894" localSheetId="0">#REF!</definedName>
    <definedName name="n_fn894">#REF!</definedName>
    <definedName name="n_fn895" localSheetId="0">#REF!</definedName>
    <definedName name="n_fn895">#REF!</definedName>
    <definedName name="n_fn896" localSheetId="0">#REF!</definedName>
    <definedName name="n_fn896">#REF!</definedName>
    <definedName name="n_fn897" localSheetId="0">#REF!</definedName>
    <definedName name="n_fn897">#REF!</definedName>
    <definedName name="n_fn898" localSheetId="0">#REF!</definedName>
    <definedName name="n_fn898">#REF!</definedName>
    <definedName name="n_fn899" localSheetId="0">#REF!</definedName>
    <definedName name="n_fn899">#REF!</definedName>
    <definedName name="n_fn900">#REF!</definedName>
    <definedName name="n_t001c" localSheetId="0">[3]!Table1[#All]</definedName>
    <definedName name="n_t001c">Table1[#All]</definedName>
    <definedName name="n_t001h" localSheetId="0">[3]Intro!$A$3</definedName>
    <definedName name="n_t001h">TableOfContents!$A$3</definedName>
    <definedName name="n_t002c" localSheetId="0">[3]!Table2[#All]</definedName>
    <definedName name="n_t002c">Table2[#All]</definedName>
    <definedName name="n_t002h" localSheetId="0">[3]Intro!$A$4</definedName>
    <definedName name="n_t002h">TableOfContents!$A$4</definedName>
    <definedName name="n_t003c" localSheetId="0">[3]!Table3[#All]</definedName>
    <definedName name="n_t003c">Table3[#All]</definedName>
    <definedName name="n_t003h" localSheetId="0">[3]Intro!$A$5</definedName>
    <definedName name="n_t003h">TableOfContents!$A$5</definedName>
    <definedName name="n_t004c" localSheetId="0">[3]!Table4[#All]</definedName>
    <definedName name="n_t004c">Table4[#All]</definedName>
    <definedName name="n_t004h" localSheetId="0">[3]Intro!$A$6</definedName>
    <definedName name="n_t004h">TableOfContents!$A$6</definedName>
    <definedName name="n_t005c" localSheetId="0">[3]!Table5[#All]</definedName>
    <definedName name="n_t005c">Table5[#All]</definedName>
    <definedName name="n_t005h" localSheetId="0">[3]Intro!$A$7</definedName>
    <definedName name="n_t005h">TableOfContents!$A$7</definedName>
    <definedName name="n_t006c" localSheetId="0">[3]!Table6[#All]</definedName>
    <definedName name="n_t006c">Table6!$A$4</definedName>
    <definedName name="n_t006h" localSheetId="0">[3]Intro!$A$8</definedName>
    <definedName name="n_t006h">TableOfContents!$A$8</definedName>
    <definedName name="n_t007c">[3]!Table7[#All]</definedName>
    <definedName name="n_t007h">[3]Intro!$A$9</definedName>
    <definedName name="n_t008c">[3]!Table8[#All]</definedName>
    <definedName name="n_t008h">[3]Intro!$A$10</definedName>
    <definedName name="n_t009c">[3]!Table9[#All]</definedName>
    <definedName name="n_t009h">[3]Intro!$A$11</definedName>
    <definedName name="n_t010c">[3]!Table10[#All]</definedName>
    <definedName name="n_t010h">[3]Intro!$A$12</definedName>
    <definedName name="n_t011c">[3]!Table11[#All]</definedName>
    <definedName name="n_t011h">[3]Intro!$A$13</definedName>
    <definedName name="n_t012c">[3]!Table12[#All]</definedName>
    <definedName name="n_t012h">[3]Intro!$A$14</definedName>
    <definedName name="n_t013c">[3]!Table13[#All]</definedName>
    <definedName name="n_t013h">[3]Intro!$A$15</definedName>
    <definedName name="n_t014c">[3]!Table14[#All]</definedName>
    <definedName name="n_t014h">[3]Intro!$A$16</definedName>
    <definedName name="n_t015c">[3]!Table15[#All]</definedName>
    <definedName name="n_t015h">[3]Intro!$A$17</definedName>
    <definedName name="n_t016c">[3]!Table16[#All]</definedName>
    <definedName name="n_t016h">[3]Intro!$A$18</definedName>
    <definedName name="n_t017c">[3]!Table17[#All]</definedName>
    <definedName name="n_t017h">[3]Intro!$A$19</definedName>
    <definedName name="n_t018c">[3]!Table18[#All]</definedName>
    <definedName name="n_t018h">[3]Intro!$A$20</definedName>
    <definedName name="n_t019c">[3]!Table10[#All]</definedName>
    <definedName name="n_t019h">[3]Intro!$A$21</definedName>
    <definedName name="n_t020c">[3]!Table20[#All]</definedName>
    <definedName name="n_t020h">[3]Intro!$A$22</definedName>
    <definedName name="n_t021c">[3]!Table21[#All]</definedName>
    <definedName name="n_t021h">[3]Intro!$A$23</definedName>
    <definedName name="n_t022c">[3]!Table22[#All]</definedName>
    <definedName name="n_t022h">[3]Intro!$A$24</definedName>
    <definedName name="n_t023h">[3]Intro!$A$25</definedName>
    <definedName name="n_t024c">[3]!Table24[#All]</definedName>
    <definedName name="n_t024h">[3]Intro!$A$26</definedName>
    <definedName name="n_t025c">[3]!Table25[#All]</definedName>
    <definedName name="n_t025h">[3]Intro!$A$27</definedName>
    <definedName name="n_t026c">[3]!Table26[#All]</definedName>
    <definedName name="n_t026h">[3]Intro!$A$28</definedName>
    <definedName name="n_t027c">[3]!Table27[#All]</definedName>
    <definedName name="n_t027h">[3]Intro!$A$29</definedName>
    <definedName name="n_t028c">[3]!Table28[#All]</definedName>
    <definedName name="n_t028h">[3]Intro!$A$30</definedName>
    <definedName name="n_t029c">[3]!Table29[#All]</definedName>
    <definedName name="n_t029h">[3]Intro!$A$31</definedName>
    <definedName name="n_t030c">[3]!Table30[#All]</definedName>
    <definedName name="n_t030h">[3]Intro!$A$32</definedName>
    <definedName name="n_t031c">[3]!Table31[#All]</definedName>
    <definedName name="n_t031h">[3]Intro!$A$33</definedName>
    <definedName name="n_t032c">[3]!Table32[#All]</definedName>
    <definedName name="n_t032h">[3]Intro!$A$34</definedName>
    <definedName name="n_t033c">[3]!Table33[#All]</definedName>
    <definedName name="n_t033h">[3]Intro!$A$35</definedName>
    <definedName name="n_t034c">[3]!Table34[#All]</definedName>
    <definedName name="n_t034h">[3]Intro!$A$36</definedName>
    <definedName name="n_t035c">[3]!Table35[#All]</definedName>
    <definedName name="n_t035h">[3]Intro!$A$37</definedName>
    <definedName name="n_t036c">[3]!Table36[#All]</definedName>
    <definedName name="n_t036h">[3]Intro!$A$38</definedName>
    <definedName name="n_t037c">[3]!Table37[#All]</definedName>
    <definedName name="n_t037h">[3]Intro!$A$39</definedName>
    <definedName name="n_t038c">[3]!Table38[#All]</definedName>
    <definedName name="n_t038h">[3]Intro!$A$40</definedName>
    <definedName name="n_t039c">[3]!Table39[#All]</definedName>
    <definedName name="n_t039h">[3]Intro!$A$41</definedName>
    <definedName name="n_t040c">[3]!Table40[#All]</definedName>
    <definedName name="n_t040h">[3]Intro!$A$42</definedName>
    <definedName name="n_t041c">[3]!Table41[#All]</definedName>
    <definedName name="n_t041h">[3]Intro!$A$43</definedName>
    <definedName name="n_t042c">[3]!Table42[#All]</definedName>
    <definedName name="n_t043c">[3]!Table43[#All]</definedName>
    <definedName name="n_t043h">[3]Intro!$A$45</definedName>
    <definedName name="n_t044c">[3]!Table44[#All]</definedName>
    <definedName name="n_t044h">[3]Intro!$A$46</definedName>
    <definedName name="n_t045c">[3]!Table45[#All]</definedName>
    <definedName name="n_t045h">[3]Intro!$A$47</definedName>
    <definedName name="n_t046c">[3]!Table46[#All]</definedName>
    <definedName name="n_t046h">[3]Intro!$A$48</definedName>
    <definedName name="n_t047c">[3]!Table47[#All]</definedName>
    <definedName name="n_t047h">[3]Intro!$A$49</definedName>
    <definedName name="n_t048c">[3]!Table48[#All]</definedName>
    <definedName name="n_t048h">[3]Intro!$A$50</definedName>
    <definedName name="n_t049c">[3]!Table49[#All]</definedName>
    <definedName name="n_t049h">[3]Intro!$A$51</definedName>
    <definedName name="n_t050c">[3]!Table50[#All]</definedName>
    <definedName name="n_t050h">[3]Intro!$A$52</definedName>
    <definedName name="n_t051c">[3]!Table51[#All]</definedName>
    <definedName name="n_t051h">[3]Intro!$A$53</definedName>
    <definedName name="n_t052c">[3]!Table52[#All]</definedName>
    <definedName name="n_t052h">[3]Intro!$A$54</definedName>
    <definedName name="n_t053c">[3]!Table53[#All]</definedName>
    <definedName name="n_t053h">[3]Intro!$A$55</definedName>
    <definedName name="n_t054c">[3]!Table54[#All]</definedName>
    <definedName name="n_t054h">[3]Intro!$A$56</definedName>
    <definedName name="n_t055c">[3]!Table55[#All]</definedName>
    <definedName name="n_t055h">[3]Intro!$A$57</definedName>
    <definedName name="n_t056c">[3]!Table56[#All]</definedName>
    <definedName name="n_t056h">[3]Intro!$A$58</definedName>
    <definedName name="n_t057c">[3]!Table57[#All]</definedName>
    <definedName name="n_t057h">[3]Intro!$A$59</definedName>
    <definedName name="n_t058c">[3]!Table58[#Data]</definedName>
    <definedName name="n_t058h">[3]Intro!$A$60</definedName>
    <definedName name="n_t059c">[3]!Table59[#All]</definedName>
    <definedName name="n_t059h">[3]Intro!$A$61</definedName>
    <definedName name="n_t060c">[3]!Table60[#All]</definedName>
    <definedName name="n_t060h">[3]Intro!$A$62</definedName>
    <definedName name="n_t061c">[3]!Table61[#All]</definedName>
    <definedName name="n_t061h">[3]Intro!$A$63</definedName>
    <definedName name="n_t062c">[3]!Table62[#All]</definedName>
    <definedName name="n_t062h">[3]Intro!$A$64</definedName>
    <definedName name="n_t063c">[3]!Table63[#All]</definedName>
    <definedName name="n_t063h">[3]Intro!$A$65</definedName>
    <definedName name="n_t064c">[3]!Table64[#All]</definedName>
    <definedName name="n_t064h">[3]Intro!$A$66</definedName>
    <definedName name="n_t065c">[3]!Table65[#All]</definedName>
    <definedName name="n_t065h">[3]Intro!$A$67</definedName>
    <definedName name="n_t066c">[3]!Table66[#All]</definedName>
    <definedName name="n_t066h">[3]Intro!$A$68</definedName>
    <definedName name="n_t067c">[3]!Table67[#All]</definedName>
    <definedName name="n_t067h">[3]Intro!$A$69</definedName>
    <definedName name="n_t068c">[3]!Table68[#All]</definedName>
    <definedName name="n_t068h">[3]Intro!$A$70</definedName>
    <definedName name="n_t069h">[3]Intro!$A$71</definedName>
    <definedName name="n_t070c">[3]!Table69[#All]</definedName>
    <definedName name="n_t070h">[3]Intro!$A$72</definedName>
    <definedName name="n_t071c">[3]!Table70[#All]</definedName>
    <definedName name="n_t071h">[3]Intro!$A$73</definedName>
    <definedName name="n_t072c">[3]!Table71[#All]</definedName>
    <definedName name="n_t072h">[3]Intro!$A$74</definedName>
    <definedName name="n_t073c">[3]!Table72[#All]</definedName>
    <definedName name="n_t073h">[3]Intro!$A$75</definedName>
    <definedName name="n_t074c">[3]!Table73[#All]</definedName>
    <definedName name="n_t074h">[3]Intro!$A$76</definedName>
    <definedName name="n_t075c">[3]!Table74[#All]</definedName>
    <definedName name="n_t075h">[3]Intro!$A$77</definedName>
    <definedName name="n_t076c">[3]!Table75[#All]</definedName>
    <definedName name="n_t076h">[3]Intro!$A$78</definedName>
    <definedName name="n_t077c">[3]!Table76[#All]</definedName>
    <definedName name="n_t077h">[3]Intro!$A$79</definedName>
    <definedName name="n_t078c">[3]!Table77[#All]</definedName>
    <definedName name="n_t078h">[3]Intro!$A$80</definedName>
    <definedName name="n_t079c">[3]!Table78[#All]</definedName>
    <definedName name="n_t079h">[3]Intro!$A$81</definedName>
    <definedName name="n_t080c">[3]!Table79[#All]</definedName>
    <definedName name="n_t080h">[3]Intro!$A$82</definedName>
    <definedName name="n_t081c">[3]!Table80[#All]</definedName>
    <definedName name="n_t081h">[3]Intro!$A$83</definedName>
    <definedName name="n_t082c">[3]!Table81[#All]</definedName>
    <definedName name="n_t082h">[3]Intro!$A$84</definedName>
    <definedName name="n_t083c">[3]!Table82[#All]</definedName>
    <definedName name="n_t083h">[3]Intro!$A$85</definedName>
    <definedName name="n_t084c">[3]!Table83[#All]</definedName>
    <definedName name="n_t084h">[3]Intro!$A$86</definedName>
    <definedName name="n_t085h">[3]Intro!$A$87</definedName>
  </definedNames>
  <calcPr calcId="191029" calcMode="manual"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33" l="1"/>
  <c r="A102" i="27" l="1"/>
  <c r="B9" i="33"/>
  <c r="A1" i="27"/>
  <c r="B10" i="33" l="1"/>
  <c r="A103" i="27"/>
  <c r="A104" i="27" l="1"/>
  <c r="B11" i="33"/>
  <c r="B88" i="27"/>
  <c r="B12" i="33" l="1"/>
  <c r="A105" i="27"/>
  <c r="B39" i="27"/>
  <c r="B82" i="27"/>
  <c r="B54" i="27"/>
  <c r="B91" i="27"/>
  <c r="B3" i="27"/>
  <c r="B20" i="27"/>
  <c r="B68" i="27"/>
  <c r="A106" i="27" l="1"/>
  <c r="B13" i="33"/>
  <c r="B14" i="33" l="1"/>
  <c r="A107" i="27"/>
  <c r="A108" i="27" l="1"/>
  <c r="B15" i="33"/>
  <c r="B16" i="33" l="1"/>
  <c r="A109" i="27"/>
  <c r="A102" i="28" l="1"/>
  <c r="B17" i="33"/>
  <c r="B18" i="33" l="1"/>
  <c r="A103" i="28"/>
  <c r="A104" i="28" l="1"/>
  <c r="B19" i="33"/>
  <c r="B20" i="33" l="1"/>
  <c r="A102" i="29"/>
  <c r="A103" i="29" l="1"/>
  <c r="B21" i="33"/>
  <c r="B22" i="33" l="1"/>
  <c r="A104" i="29"/>
  <c r="A93" i="31" l="1"/>
  <c r="B23" i="33"/>
  <c r="A93" i="30" l="1"/>
  <c r="A93" i="32"/>
  <c r="B24" i="33"/>
  <c r="A1" i="28" l="1"/>
  <c r="A1" i="29"/>
  <c r="A1" i="30"/>
  <c r="A1" i="32"/>
  <c r="A1" i="31"/>
</calcChain>
</file>

<file path=xl/sharedStrings.xml><?xml version="1.0" encoding="utf-8"?>
<sst xmlns="http://schemas.openxmlformats.org/spreadsheetml/2006/main" count="1540" uniqueCount="625">
  <si>
    <t>O</t>
  </si>
  <si>
    <t>Automated footnote</t>
  </si>
  <si>
    <t>Appendix</t>
  </si>
  <si>
    <t>#</t>
  </si>
  <si>
    <t>COAG Appendices Footnotes</t>
  </si>
  <si>
    <t>Total</t>
  </si>
  <si>
    <t>Missing</t>
  </si>
  <si>
    <t>Other Territories</t>
  </si>
  <si>
    <t>NT</t>
  </si>
  <si>
    <t>ACT - Other</t>
  </si>
  <si>
    <t>ACT</t>
  </si>
  <si>
    <t>TAS</t>
  </si>
  <si>
    <t>SA</t>
  </si>
  <si>
    <t>WA</t>
  </si>
  <si>
    <t>QLD</t>
  </si>
  <si>
    <t>VIC</t>
  </si>
  <si>
    <t>Total active participants not in SIL</t>
  </si>
  <si>
    <t>Service district</t>
  </si>
  <si>
    <t>Total active participants</t>
  </si>
  <si>
    <t>Participants by service district and support type, and committed supports and payments by service district, and participation rates by gender, age group and service district</t>
  </si>
  <si>
    <t>Appendix O:</t>
  </si>
  <si>
    <t>n/a</t>
  </si>
  <si>
    <t>Average annualised committed supports</t>
  </si>
  <si>
    <t>Median annualised committed supports</t>
  </si>
  <si>
    <t>Average payments</t>
  </si>
  <si>
    <t>Median payments</t>
  </si>
  <si>
    <t>Go to Table O.1</t>
  </si>
  <si>
    <t>Go to Table O.2</t>
  </si>
  <si>
    <t>Go to Table O.3</t>
  </si>
  <si>
    <t>Go to Table O.4</t>
  </si>
  <si>
    <t>Go to Table O.5</t>
  </si>
  <si>
    <t>Go to Table O.6</t>
  </si>
  <si>
    <t>Phasing date</t>
  </si>
  <si>
    <t>Core supports (Count)</t>
  </si>
  <si>
    <t>Core supports (Percentage)</t>
  </si>
  <si>
    <t>Capacity Building supports (Count)</t>
  </si>
  <si>
    <t>Capacity Building supports (Percentage)</t>
  </si>
  <si>
    <t>Capital supports (Count)</t>
  </si>
  <si>
    <t>Capital supports (Percentage)</t>
  </si>
  <si>
    <t>0 to 6 years</t>
  </si>
  <si>
    <t>7 to 14 years</t>
  </si>
  <si>
    <t>15 to 18 years</t>
  </si>
  <si>
    <t>19 to 24 years</t>
  </si>
  <si>
    <t>25 to 34 years</t>
  </si>
  <si>
    <t>35 to 44 years</t>
  </si>
  <si>
    <t>45 to 54 years</t>
  </si>
  <si>
    <t>55 to 64 years</t>
  </si>
  <si>
    <t>Service District</t>
  </si>
  <si>
    <t>Active providers refer to those who have received payment for supports provided to Agency-managed participants and plan managers.</t>
  </si>
  <si>
    <t>Min</t>
  </si>
  <si>
    <t>Max</t>
  </si>
  <si>
    <t>Heading</t>
  </si>
  <si>
    <t>Link</t>
  </si>
  <si>
    <t>Table of Contents</t>
  </si>
  <si>
    <t>Back to Intro</t>
  </si>
  <si>
    <t>Back to Table of Contents</t>
  </si>
  <si>
    <t>Go to Table of Contents</t>
  </si>
  <si>
    <t>Total excl. 65+ years</t>
  </si>
  <si>
    <t>Table O.1 Active participants by service district and support type included in plan as at 31 December 2022</t>
  </si>
  <si>
    <t>Table O.2 Average annualised committed supports, median annualised committed supports, average payments, median payments and active participants by service district as at 31 December 2022</t>
  </si>
  <si>
    <t>Table O.3 Average annualised committed supports, median annualised committed supports, average payments, median payments and active participants not in SIL by service district as at 31 December 2022</t>
  </si>
  <si>
    <t>Table O.4 Participation rates for all participants by service district and age group as at 31 December 2022</t>
  </si>
  <si>
    <t>Table O.5 Participation rates for male participants by service district and age group as at 31 December 2022</t>
  </si>
  <si>
    <t>Table O.6 Participation rates for female participants by service district and age group as at 31 December 2022</t>
  </si>
  <si>
    <t>NSW</t>
  </si>
  <si>
    <t>NSW - Hunter New England</t>
  </si>
  <si>
    <t>NSW - Central Coast</t>
  </si>
  <si>
    <t>NSW - Far West</t>
  </si>
  <si>
    <t>NSW - Illawarra Shoalhaven</t>
  </si>
  <si>
    <t>NSW - Mid North Coast</t>
  </si>
  <si>
    <t>NSW - Murrumbidgee</t>
  </si>
  <si>
    <t>NSW - Nepean Blue Mountains</t>
  </si>
  <si>
    <t>NSW - North Sydney</t>
  </si>
  <si>
    <t>NSW - Northern NSW</t>
  </si>
  <si>
    <t>NSW - South Eastern Sydney</t>
  </si>
  <si>
    <t>NSW - South Western Sydney</t>
  </si>
  <si>
    <t>NSW - Southern NSW</t>
  </si>
  <si>
    <t>NSW - Sydney</t>
  </si>
  <si>
    <t>NSW - Western NSW</t>
  </si>
  <si>
    <t>NSW - Western Sydney</t>
  </si>
  <si>
    <t>VIC - Barwon</t>
  </si>
  <si>
    <t>VIC - Central Highlands</t>
  </si>
  <si>
    <t>VIC - Loddon</t>
  </si>
  <si>
    <t>VIC - North East Melbourne</t>
  </si>
  <si>
    <t>VIC - Inner Gippsland</t>
  </si>
  <si>
    <t>VIC - Ovens Murray</t>
  </si>
  <si>
    <t>VIC - Western District</t>
  </si>
  <si>
    <t>VIC - Inner East Melbourne</t>
  </si>
  <si>
    <t>VIC - Outer East Melbourne</t>
  </si>
  <si>
    <t>VIC - Hume Moreland</t>
  </si>
  <si>
    <t>VIC - Bayside Peninsula</t>
  </si>
  <si>
    <t>VIC - Southern Melbourne</t>
  </si>
  <si>
    <t>VIC - Brimbank Melton</t>
  </si>
  <si>
    <t>VIC - Western Melbourne</t>
  </si>
  <si>
    <t>VIC - Goulburn</t>
  </si>
  <si>
    <t>VIC - Mallee</t>
  </si>
  <si>
    <t>VIC - Outer Gippsland</t>
  </si>
  <si>
    <t>QLD - Bundaberg</t>
  </si>
  <si>
    <t>QLD - Ipswich</t>
  </si>
  <si>
    <t>QLD - Mackay</t>
  </si>
  <si>
    <t>QLD - Toowoomba</t>
  </si>
  <si>
    <t>QLD - Townsville</t>
  </si>
  <si>
    <t>QLD - Rockhampton</t>
  </si>
  <si>
    <t>QLD - Beenleigh</t>
  </si>
  <si>
    <t>QLD - Brisbane</t>
  </si>
  <si>
    <t>QLD - Cairns</t>
  </si>
  <si>
    <t>QLD - Maryborough</t>
  </si>
  <si>
    <t>QLD - Robina</t>
  </si>
  <si>
    <t>QLD - Caboolture/Strathpine</t>
  </si>
  <si>
    <t>QLD - Maroochydore</t>
  </si>
  <si>
    <t>WA - North East Metro</t>
  </si>
  <si>
    <t>WA - Wheat Belt</t>
  </si>
  <si>
    <t>WA - South Metro</t>
  </si>
  <si>
    <t>WA - Central South Metro</t>
  </si>
  <si>
    <t>WA - South West</t>
  </si>
  <si>
    <t>WA - Goldfields-Esperance</t>
  </si>
  <si>
    <t>WA - North Metro</t>
  </si>
  <si>
    <t>WA - Kimberley-Pilbara</t>
  </si>
  <si>
    <t>WA - South East Metro</t>
  </si>
  <si>
    <t>WA - Central North Metro</t>
  </si>
  <si>
    <t>WA - Great Southern</t>
  </si>
  <si>
    <t>WA - Midwest-Gascoyne</t>
  </si>
  <si>
    <t>SA - Adelaide Hills</t>
  </si>
  <si>
    <t>SA - Barossa, Light and Lower North</t>
  </si>
  <si>
    <t>SA - Eastern Adelaide</t>
  </si>
  <si>
    <t>SA - Eyre and Western</t>
  </si>
  <si>
    <t>SA - Far North (SA)</t>
  </si>
  <si>
    <t>SA - Fleurieu and Kangaroo Island</t>
  </si>
  <si>
    <t>SA - Limestone Coast</t>
  </si>
  <si>
    <t>SA - Murray and Mallee</t>
  </si>
  <si>
    <t>SA - Northern Adelaide</t>
  </si>
  <si>
    <t>SA - Southern Adelaide</t>
  </si>
  <si>
    <t>SA - Western Adelaide</t>
  </si>
  <si>
    <t>SA - Yorke and Mid North</t>
  </si>
  <si>
    <t>TAS - North</t>
  </si>
  <si>
    <t>TAS - North West</t>
  </si>
  <si>
    <t>TAS - South East</t>
  </si>
  <si>
    <t>TAS - South West</t>
  </si>
  <si>
    <t>NT - Barkly</t>
  </si>
  <si>
    <t>NT - Central Australia</t>
  </si>
  <si>
    <t>NT - Darwin Remote</t>
  </si>
  <si>
    <t>NT - Darwin Urban</t>
  </si>
  <si>
    <t>NT - East Arnhem</t>
  </si>
  <si>
    <t>NT - Katherine</t>
  </si>
  <si>
    <t>$55,200</t>
  </si>
  <si>
    <t>$26,500</t>
  </si>
  <si>
    <t>$41,900</t>
  </si>
  <si>
    <t>$18,700</t>
  </si>
  <si>
    <t>$52,800</t>
  </si>
  <si>
    <t>$25,400</t>
  </si>
  <si>
    <t>$38,200</t>
  </si>
  <si>
    <t>$17,500</t>
  </si>
  <si>
    <t>$49,800</t>
  </si>
  <si>
    <t>$23,000</t>
  </si>
  <si>
    <t>$37,000</t>
  </si>
  <si>
    <t>$16,700</t>
  </si>
  <si>
    <t>$64,900</t>
  </si>
  <si>
    <t>$39,200</t>
  </si>
  <si>
    <t>$37,100</t>
  </si>
  <si>
    <t>$15,500</t>
  </si>
  <si>
    <t>$58,800</t>
  </si>
  <si>
    <t>$32,900</t>
  </si>
  <si>
    <t>$44,500</t>
  </si>
  <si>
    <t>$22,200</t>
  </si>
  <si>
    <t>$58,700</t>
  </si>
  <si>
    <t>$25,500</t>
  </si>
  <si>
    <t>$44,600</t>
  </si>
  <si>
    <t>$17,000</t>
  </si>
  <si>
    <t>$52,900</t>
  </si>
  <si>
    <t>$27,700</t>
  </si>
  <si>
    <t>$37,200</t>
  </si>
  <si>
    <t>$16,400</t>
  </si>
  <si>
    <t>$49,900</t>
  </si>
  <si>
    <t>$36,800</t>
  </si>
  <si>
    <t>$27,400</t>
  </si>
  <si>
    <t>$44,100</t>
  </si>
  <si>
    <t>$19,100</t>
  </si>
  <si>
    <t>$60,800</t>
  </si>
  <si>
    <t>$33,200</t>
  </si>
  <si>
    <t>$45,400</t>
  </si>
  <si>
    <t>$20,300</t>
  </si>
  <si>
    <t>$61,100</t>
  </si>
  <si>
    <t>$29,500</t>
  </si>
  <si>
    <t>$47,500</t>
  </si>
  <si>
    <t>$20,000</t>
  </si>
  <si>
    <t>$53,600</t>
  </si>
  <si>
    <t>$24,400</t>
  </si>
  <si>
    <t>$45,200</t>
  </si>
  <si>
    <t>$20,600</t>
  </si>
  <si>
    <t>$51,800</t>
  </si>
  <si>
    <t>$27,500</t>
  </si>
  <si>
    <t>$35,900</t>
  </si>
  <si>
    <t>$17,800</t>
  </si>
  <si>
    <t>$64,500</t>
  </si>
  <si>
    <t>$39,900</t>
  </si>
  <si>
    <t>$47,800</t>
  </si>
  <si>
    <t>$55,800</t>
  </si>
  <si>
    <t>$29,300</t>
  </si>
  <si>
    <t>$35,700</t>
  </si>
  <si>
    <t>$15,600</t>
  </si>
  <si>
    <t>$53,200</t>
  </si>
  <si>
    <t>$43,400</t>
  </si>
  <si>
    <t>$19,200</t>
  </si>
  <si>
    <t>NSW - Other</t>
  </si>
  <si>
    <t>$51,000</t>
  </si>
  <si>
    <t>$26,000</t>
  </si>
  <si>
    <t>$7,600</t>
  </si>
  <si>
    <t>$55,300</t>
  </si>
  <si>
    <t>$28,900</t>
  </si>
  <si>
    <t>$40,200</t>
  </si>
  <si>
    <t>$16,800</t>
  </si>
  <si>
    <t>$31,800</t>
  </si>
  <si>
    <t>$18,600</t>
  </si>
  <si>
    <t>$50,800</t>
  </si>
  <si>
    <t>$25,100</t>
  </si>
  <si>
    <t>$34,900</t>
  </si>
  <si>
    <t>$14,400</t>
  </si>
  <si>
    <t>$49,300</t>
  </si>
  <si>
    <t>$23,500</t>
  </si>
  <si>
    <t>$32,500</t>
  </si>
  <si>
    <t>$12,400</t>
  </si>
  <si>
    <t>$54,900</t>
  </si>
  <si>
    <t>$28,100</t>
  </si>
  <si>
    <t>$40,100</t>
  </si>
  <si>
    <t>$53,100</t>
  </si>
  <si>
    <t>$30,000</t>
  </si>
  <si>
    <t>$38,300</t>
  </si>
  <si>
    <t>$16,500</t>
  </si>
  <si>
    <t>$26,900</t>
  </si>
  <si>
    <t>$34,500</t>
  </si>
  <si>
    <t>$15,400</t>
  </si>
  <si>
    <t>$29,200</t>
  </si>
  <si>
    <t>$32,600</t>
  </si>
  <si>
    <t>$15,900</t>
  </si>
  <si>
    <t>$61,000</t>
  </si>
  <si>
    <t>$33,100</t>
  </si>
  <si>
    <t>$44,700</t>
  </si>
  <si>
    <t>$18,500</t>
  </si>
  <si>
    <t>$56,100</t>
  </si>
  <si>
    <t>$31,000</t>
  </si>
  <si>
    <t>$18,400</t>
  </si>
  <si>
    <t>$25,800</t>
  </si>
  <si>
    <t>$42,100</t>
  </si>
  <si>
    <t>$16,900</t>
  </si>
  <si>
    <t>$62,800</t>
  </si>
  <si>
    <t>$19,600</t>
  </si>
  <si>
    <t>$27,800</t>
  </si>
  <si>
    <t>$42,200</t>
  </si>
  <si>
    <t>$52,700</t>
  </si>
  <si>
    <t>$24,200</t>
  </si>
  <si>
    <t>$40,000</t>
  </si>
  <si>
    <t>$54,700</t>
  </si>
  <si>
    <t>$26,800</t>
  </si>
  <si>
    <t>$40,800</t>
  </si>
  <si>
    <t>$16,600</t>
  </si>
  <si>
    <t>$52,000</t>
  </si>
  <si>
    <t>$26,700</t>
  </si>
  <si>
    <t>$35,100</t>
  </si>
  <si>
    <t>$13,600</t>
  </si>
  <si>
    <t>$53,300</t>
  </si>
  <si>
    <t>$35,300</t>
  </si>
  <si>
    <t>$14,600</t>
  </si>
  <si>
    <t>$36,100</t>
  </si>
  <si>
    <t>$43,900</t>
  </si>
  <si>
    <t>VIC - Other</t>
  </si>
  <si>
    <t>$54,000</t>
  </si>
  <si>
    <t>$38,900</t>
  </si>
  <si>
    <t>&lt;11</t>
  </si>
  <si>
    <t>$58,400</t>
  </si>
  <si>
    <t>$43,100</t>
  </si>
  <si>
    <t>$56,700</t>
  </si>
  <si>
    <t>$54,200</t>
  </si>
  <si>
    <t>$27,100</t>
  </si>
  <si>
    <t>$53,000</t>
  </si>
  <si>
    <t>$37,400</t>
  </si>
  <si>
    <t>$12,800</t>
  </si>
  <si>
    <t>$59,000</t>
  </si>
  <si>
    <t>$16,100</t>
  </si>
  <si>
    <t>$57,400</t>
  </si>
  <si>
    <t>$26,100</t>
  </si>
  <si>
    <t>$39,400</t>
  </si>
  <si>
    <t>$51,200</t>
  </si>
  <si>
    <t>$24,000</t>
  </si>
  <si>
    <t>$12,300</t>
  </si>
  <si>
    <t>$54,100</t>
  </si>
  <si>
    <t>$23,300</t>
  </si>
  <si>
    <t>$42,300</t>
  </si>
  <si>
    <t>$63,400</t>
  </si>
  <si>
    <t>$32,100</t>
  </si>
  <si>
    <t>$47,300</t>
  </si>
  <si>
    <t>$18,900</t>
  </si>
  <si>
    <t>$69,000</t>
  </si>
  <si>
    <t>$35,600</t>
  </si>
  <si>
    <t>$48,900</t>
  </si>
  <si>
    <t>$17,700</t>
  </si>
  <si>
    <t>$59,300</t>
  </si>
  <si>
    <t>$31,500</t>
  </si>
  <si>
    <t>$44,200</t>
  </si>
  <si>
    <t>$44,800</t>
  </si>
  <si>
    <t>$56,200</t>
  </si>
  <si>
    <t>$24,600</t>
  </si>
  <si>
    <t>$43,200</t>
  </si>
  <si>
    <t>$16,200</t>
  </si>
  <si>
    <t>$62,500</t>
  </si>
  <si>
    <t>$32,000</t>
  </si>
  <si>
    <t>$46,700</t>
  </si>
  <si>
    <t>QLD - Other</t>
  </si>
  <si>
    <t>$60,200</t>
  </si>
  <si>
    <t>$40,900</t>
  </si>
  <si>
    <t>$18,300</t>
  </si>
  <si>
    <t>$30,900</t>
  </si>
  <si>
    <t>$40,400</t>
  </si>
  <si>
    <t>$18,100</t>
  </si>
  <si>
    <t>$55,600</t>
  </si>
  <si>
    <t>$33,800</t>
  </si>
  <si>
    <t>$27,200</t>
  </si>
  <si>
    <t>$38,000</t>
  </si>
  <si>
    <t>$17,200</t>
  </si>
  <si>
    <t>$59,600</t>
  </si>
  <si>
    <t>$32,200</t>
  </si>
  <si>
    <t>$42,000</t>
  </si>
  <si>
    <t>$56,800</t>
  </si>
  <si>
    <t>$17,400</t>
  </si>
  <si>
    <t>$65,200</t>
  </si>
  <si>
    <t>$34,400</t>
  </si>
  <si>
    <t>$29,900</t>
  </si>
  <si>
    <t>$40,600</t>
  </si>
  <si>
    <t>$17,100</t>
  </si>
  <si>
    <t>$70,000</t>
  </si>
  <si>
    <t>$37,600</t>
  </si>
  <si>
    <t>$63,100</t>
  </si>
  <si>
    <t>$35,800</t>
  </si>
  <si>
    <t>$44,000</t>
  </si>
  <si>
    <t>$21,400</t>
  </si>
  <si>
    <t>$71,200</t>
  </si>
  <si>
    <t>$49,600</t>
  </si>
  <si>
    <t>$22,100</t>
  </si>
  <si>
    <t>$58,900</t>
  </si>
  <si>
    <t>$37,800</t>
  </si>
  <si>
    <t>$14,000</t>
  </si>
  <si>
    <t>$59,100</t>
  </si>
  <si>
    <t>$34,300</t>
  </si>
  <si>
    <t>$33,400</t>
  </si>
  <si>
    <t>$16,300</t>
  </si>
  <si>
    <t>WA - Other</t>
  </si>
  <si>
    <t>$12,600</t>
  </si>
  <si>
    <t>$25,200</t>
  </si>
  <si>
    <t>$36,400</t>
  </si>
  <si>
    <t>$22,000</t>
  </si>
  <si>
    <t>$32,300</t>
  </si>
  <si>
    <t>$12,200</t>
  </si>
  <si>
    <t>$30,600</t>
  </si>
  <si>
    <t>$41,000</t>
  </si>
  <si>
    <t>$33,600</t>
  </si>
  <si>
    <t>$36,300</t>
  </si>
  <si>
    <t>$15,300</t>
  </si>
  <si>
    <t>$57,700</t>
  </si>
  <si>
    <t>$36,500</t>
  </si>
  <si>
    <t>$29,400</t>
  </si>
  <si>
    <t>$14,100</t>
  </si>
  <si>
    <t>$61,400</t>
  </si>
  <si>
    <t>$15,000</t>
  </si>
  <si>
    <t>$47,200</t>
  </si>
  <si>
    <t>$23,900</t>
  </si>
  <si>
    <t>$10,500</t>
  </si>
  <si>
    <t>$46,400</t>
  </si>
  <si>
    <t>$12,000</t>
  </si>
  <si>
    <t>$53,400</t>
  </si>
  <si>
    <t>$58,600</t>
  </si>
  <si>
    <t>$28,500</t>
  </si>
  <si>
    <t>$27,600</t>
  </si>
  <si>
    <t>$33,700</t>
  </si>
  <si>
    <t>$14,500</t>
  </si>
  <si>
    <t>SA - Other</t>
  </si>
  <si>
    <t>$51,300</t>
  </si>
  <si>
    <t>$37,900</t>
  </si>
  <si>
    <t>$11,700</t>
  </si>
  <si>
    <t>$39,500</t>
  </si>
  <si>
    <t>$61,900</t>
  </si>
  <si>
    <t>$41,600</t>
  </si>
  <si>
    <t>$18,000</t>
  </si>
  <si>
    <t>$17,600</t>
  </si>
  <si>
    <t>$48,700</t>
  </si>
  <si>
    <t>$24,100</t>
  </si>
  <si>
    <t>$14,300</t>
  </si>
  <si>
    <t>$56,900</t>
  </si>
  <si>
    <t>TAS - Other</t>
  </si>
  <si>
    <t>$31,600</t>
  </si>
  <si>
    <t>$6,400</t>
  </si>
  <si>
    <t>$48,000</t>
  </si>
  <si>
    <t>$34,700</t>
  </si>
  <si>
    <t>$14,900</t>
  </si>
  <si>
    <t>$</t>
  </si>
  <si>
    <t>$69,900</t>
  </si>
  <si>
    <t>$32,800</t>
  </si>
  <si>
    <t>$49,700</t>
  </si>
  <si>
    <t>$22,400</t>
  </si>
  <si>
    <t>$70,300</t>
  </si>
  <si>
    <t>$110,700</t>
  </si>
  <si>
    <t>$50,100</t>
  </si>
  <si>
    <t>$68,300</t>
  </si>
  <si>
    <t>$28,400</t>
  </si>
  <si>
    <t>$20,500</t>
  </si>
  <si>
    <t>$47,000</t>
  </si>
  <si>
    <t>$95,300</t>
  </si>
  <si>
    <t>$47,100</t>
  </si>
  <si>
    <t>$26,300</t>
  </si>
  <si>
    <t>$77,800</t>
  </si>
  <si>
    <t>$42,500</t>
  </si>
  <si>
    <t>NT - Other</t>
  </si>
  <si>
    <t>$44,400</t>
  </si>
  <si>
    <t>$46,300</t>
  </si>
  <si>
    <t>$97,100</t>
  </si>
  <si>
    <t>$43,300</t>
  </si>
  <si>
    <t>$21,900</t>
  </si>
  <si>
    <t>$73,800</t>
  </si>
  <si>
    <t>$36,900</t>
  </si>
  <si>
    <t>$27,900</t>
  </si>
  <si>
    <t>$17,300</t>
  </si>
  <si>
    <t>$75,200</t>
  </si>
  <si>
    <t>$59,900</t>
  </si>
  <si>
    <t>$20,700</t>
  </si>
  <si>
    <t>$75,300</t>
  </si>
  <si>
    <t>$28,800</t>
  </si>
  <si>
    <t>$59,500</t>
  </si>
  <si>
    <t>$19,700</t>
  </si>
  <si>
    <t>$68,200</t>
  </si>
  <si>
    <t>$25,300</t>
  </si>
  <si>
    <t>$53,900</t>
  </si>
  <si>
    <t>$18,200</t>
  </si>
  <si>
    <t>$79,900</t>
  </si>
  <si>
    <t>$50,900</t>
  </si>
  <si>
    <t>$78,400</t>
  </si>
  <si>
    <t>$24,800</t>
  </si>
  <si>
    <t>$71,800</t>
  </si>
  <si>
    <t>$56,400</t>
  </si>
  <si>
    <t>$17,900</t>
  </si>
  <si>
    <t>$71,600</t>
  </si>
  <si>
    <t>$72,600</t>
  </si>
  <si>
    <t>$24,900</t>
  </si>
  <si>
    <t>$86,500</t>
  </si>
  <si>
    <t>$33,000</t>
  </si>
  <si>
    <t>$68,700</t>
  </si>
  <si>
    <t>$75,500</t>
  </si>
  <si>
    <t>$81,400</t>
  </si>
  <si>
    <t>$33,500</t>
  </si>
  <si>
    <t>$65,000</t>
  </si>
  <si>
    <t>$71,000</t>
  </si>
  <si>
    <t>$60,600</t>
  </si>
  <si>
    <t>$22,700</t>
  </si>
  <si>
    <t>$65,600</t>
  </si>
  <si>
    <t>$48,600</t>
  </si>
  <si>
    <t>$19,000</t>
  </si>
  <si>
    <t>$80,200</t>
  </si>
  <si>
    <t>$42,900</t>
  </si>
  <si>
    <t>$79,200</t>
  </si>
  <si>
    <t>$75,000</t>
  </si>
  <si>
    <t>$69,300</t>
  </si>
  <si>
    <t>$52,300</t>
  </si>
  <si>
    <t>$20,100</t>
  </si>
  <si>
    <t>$67,500</t>
  </si>
  <si>
    <t>$49,500</t>
  </si>
  <si>
    <t>$15,700</t>
  </si>
  <si>
    <t>$42,700</t>
  </si>
  <si>
    <t>$13,100</t>
  </si>
  <si>
    <t>$74,400</t>
  </si>
  <si>
    <t>$63,600</t>
  </si>
  <si>
    <t>$31,200</t>
  </si>
  <si>
    <t>$45,100</t>
  </si>
  <si>
    <t>$69,600</t>
  </si>
  <si>
    <t>$50,300</t>
  </si>
  <si>
    <t>$83,600</t>
  </si>
  <si>
    <t>$37,300</t>
  </si>
  <si>
    <t>$21,100</t>
  </si>
  <si>
    <t>$33,900</t>
  </si>
  <si>
    <t>$53,500</t>
  </si>
  <si>
    <t>$20,200</t>
  </si>
  <si>
    <t>$62,400</t>
  </si>
  <si>
    <t>$49,200</t>
  </si>
  <si>
    <t>$77,200</t>
  </si>
  <si>
    <t>$57,800</t>
  </si>
  <si>
    <t>$21,500</t>
  </si>
  <si>
    <t>$67,400</t>
  </si>
  <si>
    <t>$52,100</t>
  </si>
  <si>
    <t>$62,900</t>
  </si>
  <si>
    <t>$49,100</t>
  </si>
  <si>
    <t>$64,800</t>
  </si>
  <si>
    <t>$59,200</t>
  </si>
  <si>
    <t>$28,000</t>
  </si>
  <si>
    <t>$66,100</t>
  </si>
  <si>
    <t>$30,200</t>
  </si>
  <si>
    <t>$70,800</t>
  </si>
  <si>
    <t>$20,400</t>
  </si>
  <si>
    <t>$30,400</t>
  </si>
  <si>
    <t>$73,100</t>
  </si>
  <si>
    <t>$55,900</t>
  </si>
  <si>
    <t>$29,700</t>
  </si>
  <si>
    <t>$50,200</t>
  </si>
  <si>
    <t>$13,800</t>
  </si>
  <si>
    <t>$79,700</t>
  </si>
  <si>
    <t>$77,500</t>
  </si>
  <si>
    <t>$28,600</t>
  </si>
  <si>
    <t>$58,300</t>
  </si>
  <si>
    <t>$64,600</t>
  </si>
  <si>
    <t>$46,200</t>
  </si>
  <si>
    <t>$13,200</t>
  </si>
  <si>
    <t>$70,900</t>
  </si>
  <si>
    <t>$24,700</t>
  </si>
  <si>
    <t>$78,900</t>
  </si>
  <si>
    <t>$20,900</t>
  </si>
  <si>
    <t>$89,300</t>
  </si>
  <si>
    <t>$66,600</t>
  </si>
  <si>
    <t>$19,800</t>
  </si>
  <si>
    <t>$59,700</t>
  </si>
  <si>
    <t>$21,300</t>
  </si>
  <si>
    <t>$73,900</t>
  </si>
  <si>
    <t>$60,100</t>
  </si>
  <si>
    <t>$72,800</t>
  </si>
  <si>
    <t>$78,800</t>
  </si>
  <si>
    <t>$35,000</t>
  </si>
  <si>
    <t>$77,300</t>
  </si>
  <si>
    <t>$82,600</t>
  </si>
  <si>
    <t>$34,600</t>
  </si>
  <si>
    <t>$21,000</t>
  </si>
  <si>
    <t>$62,700</t>
  </si>
  <si>
    <t>$36,000</t>
  </si>
  <si>
    <t>$68,900</t>
  </si>
  <si>
    <t>$29,000</t>
  </si>
  <si>
    <t>$50,700</t>
  </si>
  <si>
    <t>$74,900</t>
  </si>
  <si>
    <t>$67,900</t>
  </si>
  <si>
    <t>$83,200</t>
  </si>
  <si>
    <t>$71,500</t>
  </si>
  <si>
    <t>$31,400</t>
  </si>
  <si>
    <t>$50,500</t>
  </si>
  <si>
    <t>$83,500</t>
  </si>
  <si>
    <t>$49,400</t>
  </si>
  <si>
    <t>$87,600</t>
  </si>
  <si>
    <t>$24,300</t>
  </si>
  <si>
    <t>$91,900</t>
  </si>
  <si>
    <t>$68,000</t>
  </si>
  <si>
    <t>$70,500</t>
  </si>
  <si>
    <t>$65,900</t>
  </si>
  <si>
    <t>$39,800</t>
  </si>
  <si>
    <t>$70,400</t>
  </si>
  <si>
    <t>$27,300</t>
  </si>
  <si>
    <t>$56,000</t>
  </si>
  <si>
    <t>$22,900</t>
  </si>
  <si>
    <t>$45,300</t>
  </si>
  <si>
    <t>$12,700</t>
  </si>
  <si>
    <t>$54,300</t>
  </si>
  <si>
    <t>$22,600</t>
  </si>
  <si>
    <t>$38,500</t>
  </si>
  <si>
    <t>$31,700</t>
  </si>
  <si>
    <t>$64,700</t>
  </si>
  <si>
    <t>$34,800</t>
  </si>
  <si>
    <t>$46,600</t>
  </si>
  <si>
    <t>$76,900</t>
  </si>
  <si>
    <t>$46,800</t>
  </si>
  <si>
    <t>$15,800</t>
  </si>
  <si>
    <t>$74,300</t>
  </si>
  <si>
    <t>$25,700</t>
  </si>
  <si>
    <t>$47,600</t>
  </si>
  <si>
    <t>$13,400</t>
  </si>
  <si>
    <t>$68,400</t>
  </si>
  <si>
    <t>$57,600</t>
  </si>
  <si>
    <t>$76,800</t>
  </si>
  <si>
    <t>$62,000</t>
  </si>
  <si>
    <t>$58,500</t>
  </si>
  <si>
    <t>$38,700</t>
  </si>
  <si>
    <t>$84,800</t>
  </si>
  <si>
    <t>$66,400</t>
  </si>
  <si>
    <t>$19,900</t>
  </si>
  <si>
    <t>$83,700</t>
  </si>
  <si>
    <t>$63,800</t>
  </si>
  <si>
    <t>$20,800</t>
  </si>
  <si>
    <t>$90,200</t>
  </si>
  <si>
    <t>$71,300</t>
  </si>
  <si>
    <t>$16,000</t>
  </si>
  <si>
    <t>$93,000</t>
  </si>
  <si>
    <t>$38,600</t>
  </si>
  <si>
    <t>$67,600</t>
  </si>
  <si>
    <t>$118,400</t>
  </si>
  <si>
    <t>$93,700</t>
  </si>
  <si>
    <t>$106,700</t>
  </si>
  <si>
    <t>$70,700</t>
  </si>
  <si>
    <t>$201,000</t>
  </si>
  <si>
    <t>$65,700</t>
  </si>
  <si>
    <t>$156,600</t>
  </si>
  <si>
    <t>$40,700</t>
  </si>
  <si>
    <t>$102,600</t>
  </si>
  <si>
    <t>$26,200</t>
  </si>
  <si>
    <t>$102,500</t>
  </si>
  <si>
    <t>$57,100</t>
  </si>
  <si>
    <t>$165,700</t>
  </si>
  <si>
    <t>$140,000</t>
  </si>
  <si>
    <t>$89,600</t>
  </si>
  <si>
    <t>OT</t>
  </si>
  <si>
    <t xml:space="preserve">NSW </t>
  </si>
  <si>
    <t>NSW  - Hunter New England</t>
  </si>
  <si>
    <t>NSW  - Central Coast</t>
  </si>
  <si>
    <t>NSW  - Far West</t>
  </si>
  <si>
    <t>NSW  - Illawarra Shoalhaven</t>
  </si>
  <si>
    <t>NSW  - Mid North Coast</t>
  </si>
  <si>
    <t>NSW  - Murrumbidgee</t>
  </si>
  <si>
    <t>NSW  - Nepean Blue Mountains</t>
  </si>
  <si>
    <t>NSW  - North Sydney</t>
  </si>
  <si>
    <t>NSW  - Northern NSW</t>
  </si>
  <si>
    <t>NSW  - South Eastern Sydney</t>
  </si>
  <si>
    <t>NSW  - South Western Sydney</t>
  </si>
  <si>
    <t>NSW  - Southern NSW</t>
  </si>
  <si>
    <t>NSW  - Sydney</t>
  </si>
  <si>
    <t>NSW  - Western NSW</t>
  </si>
  <si>
    <t>NSW  - Western Sydney</t>
  </si>
  <si>
    <t>Service districts are defined by the current address the participant resides in. ‘Other’ includes participants where the service district information is missing.</t>
  </si>
  <si>
    <t>Core supports enable participants to complete activities of daily living. Participant budgets often have a lot of flexibility to choose specific supports with their core support budgets, but cannot reallocate this funding for other support purposes (i.e. capital or capacity building supports).</t>
  </si>
  <si>
    <t>Capacity building supports enable participants to build their independence and skills. Participant budgets are allocated at a support category level and must be used to achieve the goals set out in the participant’s plan.</t>
  </si>
  <si>
    <t xml:space="preserve">Capital supports are investments, such as assistive technologies – equipment, home or vehicle modifications, or for Specialist Disability Accommodation (SDA). Participant budgets for this support purpose are restricted to specific items identified in the participant’s plan. </t>
  </si>
  <si>
    <t>The phasing date shown for Hunter New England is for the Hunter Trial Site.</t>
  </si>
  <si>
    <t>Since the phasing schedule for South Australia is by age, each service district in the state has the phasing date Jul-13.</t>
  </si>
  <si>
    <t>Since the phasing schedule for Tasmania is by age, each service district in the state has the phasing date Jul-13.</t>
  </si>
  <si>
    <t>Other Territories includes Norfolk Island, Christmas Island and the Cocos (Keeling) Islands.</t>
  </si>
  <si>
    <t>Average annualised committed supports are derived from total annualised committed supports in the current plans of active participants at 31 December 2022. Average payments are derived from total payments paid over the 12 months to 31 December 2022, divided by the average number of active participants between the start and end of the 12 months. They have been rounded to the nearest hundred dollars. Figures are not shown if there is insufficient data in the group.</t>
  </si>
  <si>
    <t>Participation rate refers to the proportion of general population that are NDIS participants.</t>
  </si>
  <si>
    <t>Ibid.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</si>
</sst>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
  </numFmts>
  <fonts count="28" x14ac:knownFonts="1">
    <font>
      <sz val="11"/>
      <color theme="1"/>
      <name val="Calibri"/>
      <family val="2"/>
      <scheme val="minor"/>
    </font>
    <font>
      <sz val="11"/>
      <color theme="1"/>
      <name val="Calibri"/>
      <family val="2"/>
      <scheme val="minor"/>
    </font>
    <font>
      <sz val="11"/>
      <color rgb="FFFF0000"/>
      <name val="Calibri"/>
      <family val="2"/>
      <scheme val="minor"/>
    </font>
    <font>
      <sz val="10"/>
      <color theme="1"/>
      <name val="Arial"/>
      <family val="2"/>
    </font>
    <font>
      <sz val="10"/>
      <name val="Arial"/>
      <family val="2"/>
    </font>
    <font>
      <sz val="10"/>
      <color rgb="FFFF0000"/>
      <name val="Arial"/>
      <family val="2"/>
    </font>
    <font>
      <b/>
      <sz val="10"/>
      <color rgb="FFFFFFFF"/>
      <name val="Arial"/>
      <family val="2"/>
    </font>
    <font>
      <b/>
      <sz val="10"/>
      <color theme="0"/>
      <name val="Arial"/>
      <family val="2"/>
    </font>
    <font>
      <b/>
      <sz val="14"/>
      <color rgb="FFFFFFFF"/>
      <name val="Arial"/>
      <family val="2"/>
    </font>
    <font>
      <b/>
      <sz val="14"/>
      <name val="Arial"/>
      <family val="2"/>
    </font>
    <font>
      <b/>
      <sz val="12"/>
      <color rgb="FFFFFFFF"/>
      <name val="Arial"/>
      <family val="2"/>
    </font>
    <font>
      <sz val="9"/>
      <color theme="1"/>
      <name val="Arial"/>
      <family val="2"/>
    </font>
    <font>
      <sz val="20"/>
      <color rgb="FF6B2B77"/>
      <name val="Arial"/>
      <family val="2"/>
    </font>
    <font>
      <b/>
      <sz val="20"/>
      <color rgb="FF6B2B77"/>
      <name val="Arial"/>
      <family val="2"/>
    </font>
    <font>
      <u/>
      <sz val="11"/>
      <color theme="10"/>
      <name val="Calibri"/>
      <family val="2"/>
      <scheme val="minor"/>
    </font>
    <font>
      <sz val="6"/>
      <name val="Segoe UI"/>
      <family val="2"/>
    </font>
    <font>
      <sz val="11"/>
      <name val="Calibri"/>
      <family val="2"/>
      <scheme val="minor"/>
    </font>
    <font>
      <sz val="12"/>
      <color theme="1"/>
      <name val="Arial"/>
      <family val="2"/>
    </font>
    <font>
      <sz val="12"/>
      <color rgb="FFFFFFFF"/>
      <name val="Arial"/>
      <family val="2"/>
    </font>
    <font>
      <b/>
      <sz val="12"/>
      <color theme="1"/>
      <name val="Arial"/>
      <family val="2"/>
    </font>
    <font>
      <u/>
      <sz val="12"/>
      <color theme="10"/>
      <name val="Arial"/>
      <family val="2"/>
    </font>
    <font>
      <b/>
      <sz val="12"/>
      <color rgb="FF6B2976"/>
      <name val="Arial"/>
      <family val="2"/>
    </font>
    <font>
      <b/>
      <sz val="16"/>
      <color rgb="FF6B2B77"/>
      <name val="Arial"/>
      <family val="2"/>
    </font>
    <font>
      <sz val="16"/>
      <color rgb="FF6B2B77"/>
      <name val="Arial"/>
      <family val="2"/>
    </font>
    <font>
      <b/>
      <sz val="12"/>
      <color rgb="FF000000"/>
      <name val="Arial"/>
      <family val="2"/>
    </font>
    <font>
      <sz val="12"/>
      <color rgb="FF000000"/>
      <name val="Arial"/>
      <family val="2"/>
    </font>
    <font>
      <sz val="12"/>
      <name val="Arial"/>
      <family val="2"/>
    </font>
    <font>
      <b/>
      <sz val="12"/>
      <color theme="0"/>
      <name val="Arial"/>
      <family val="2"/>
    </font>
  </fonts>
  <fills count="4">
    <fill>
      <patternFill patternType="none"/>
    </fill>
    <fill>
      <patternFill patternType="gray125"/>
    </fill>
    <fill>
      <patternFill patternType="solid">
        <fgColor rgb="FF6B2976"/>
        <bgColor indexed="64"/>
      </patternFill>
    </fill>
    <fill>
      <patternFill patternType="solid">
        <fgColor theme="9" tint="0.39997558519241921"/>
        <bgColor indexed="64"/>
      </patternFill>
    </fill>
  </fills>
  <borders count="12">
    <border>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8">
    <xf numFmtId="0" fontId="0" fillId="0" borderId="0"/>
    <xf numFmtId="9" fontId="1" fillId="0" borderId="0" applyFont="0" applyFill="0" applyBorder="0" applyAlignment="0" applyProtection="0"/>
    <xf numFmtId="43" fontId="1" fillId="0" borderId="0" applyFont="0" applyFill="0" applyBorder="0" applyAlignment="0" applyProtection="0"/>
    <xf numFmtId="0" fontId="11" fillId="0" borderId="0"/>
    <xf numFmtId="9" fontId="1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4" fillId="0" borderId="0" applyNumberFormat="0" applyFill="0" applyBorder="0" applyAlignment="0" applyProtection="0"/>
  </cellStyleXfs>
  <cellXfs count="123">
    <xf numFmtId="0" fontId="0" fillId="0" borderId="0" xfId="0"/>
    <xf numFmtId="0" fontId="3" fillId="0" borderId="0" xfId="0" applyFont="1" applyAlignment="1">
      <alignment vertical="top"/>
    </xf>
    <xf numFmtId="0" fontId="3" fillId="0" borderId="0" xfId="0" applyFont="1"/>
    <xf numFmtId="0" fontId="3" fillId="0" borderId="0" xfId="0" applyFont="1" applyAlignment="1">
      <alignment vertical="top" wrapText="1"/>
    </xf>
    <xf numFmtId="0" fontId="3" fillId="0" borderId="5" xfId="0" applyFont="1" applyBorder="1" applyAlignment="1">
      <alignment vertical="top"/>
    </xf>
    <xf numFmtId="0" fontId="4" fillId="0" borderId="3" xfId="0" applyFont="1" applyBorder="1" applyAlignment="1">
      <alignment vertical="top" wrapText="1"/>
    </xf>
    <xf numFmtId="0" fontId="6" fillId="2" borderId="9" xfId="0" applyFont="1" applyFill="1" applyBorder="1" applyAlignment="1">
      <alignment vertical="top" wrapText="1"/>
    </xf>
    <xf numFmtId="0" fontId="7" fillId="2" borderId="10" xfId="0" applyFont="1" applyFill="1" applyBorder="1" applyAlignment="1">
      <alignment horizontal="center" vertical="top"/>
    </xf>
    <xf numFmtId="0" fontId="6" fillId="2" borderId="11" xfId="0" applyFont="1" applyFill="1" applyBorder="1" applyAlignment="1">
      <alignment horizontal="center" vertical="top"/>
    </xf>
    <xf numFmtId="0" fontId="4" fillId="0" borderId="0" xfId="0" applyFont="1" applyAlignment="1">
      <alignment horizontal="center" vertical="top"/>
    </xf>
    <xf numFmtId="0" fontId="5" fillId="0" borderId="0" xfId="0" applyFont="1" applyAlignment="1">
      <alignment vertical="top" wrapText="1"/>
    </xf>
    <xf numFmtId="0" fontId="8" fillId="2" borderId="0" xfId="0" applyFont="1" applyFill="1" applyAlignment="1">
      <alignment vertical="top"/>
    </xf>
    <xf numFmtId="0" fontId="8" fillId="2" borderId="0" xfId="0" applyFont="1" applyFill="1"/>
    <xf numFmtId="0" fontId="8" fillId="2" borderId="0" xfId="0" applyFont="1" applyFill="1" applyAlignment="1">
      <alignment vertical="top" wrapText="1"/>
    </xf>
    <xf numFmtId="0" fontId="9" fillId="2" borderId="0" xfId="0" applyFont="1" applyFill="1" applyAlignment="1">
      <alignment horizontal="center" vertical="top"/>
    </xf>
    <xf numFmtId="0" fontId="3" fillId="0" borderId="0" xfId="0" applyFont="1" applyAlignment="1">
      <alignment horizontal="left"/>
    </xf>
    <xf numFmtId="0" fontId="13" fillId="0" borderId="0" xfId="0" applyFont="1" applyAlignment="1">
      <alignment vertical="center"/>
    </xf>
    <xf numFmtId="0" fontId="9" fillId="2" borderId="0" xfId="0" applyFont="1" applyFill="1" applyAlignment="1">
      <alignment vertical="top"/>
    </xf>
    <xf numFmtId="0" fontId="15" fillId="0" borderId="0" xfId="0" applyFont="1"/>
    <xf numFmtId="0" fontId="2" fillId="0" borderId="0" xfId="0" applyFont="1"/>
    <xf numFmtId="0" fontId="16" fillId="0" borderId="0" xfId="0" applyFont="1"/>
    <xf numFmtId="0" fontId="4" fillId="0" borderId="0" xfId="0" applyFont="1" applyAlignment="1">
      <alignment vertical="top"/>
    </xf>
    <xf numFmtId="0" fontId="3" fillId="3" borderId="0" xfId="0" applyFont="1" applyFill="1" applyAlignment="1">
      <alignment vertical="top"/>
    </xf>
    <xf numFmtId="0" fontId="17" fillId="0" borderId="0" xfId="0" applyFont="1"/>
    <xf numFmtId="0" fontId="18" fillId="2" borderId="0" xfId="0" applyFont="1" applyFill="1"/>
    <xf numFmtId="0" fontId="19" fillId="0" borderId="0" xfId="0" applyFont="1"/>
    <xf numFmtId="0" fontId="20" fillId="0" borderId="0" xfId="7" applyFont="1" applyAlignment="1"/>
    <xf numFmtId="0" fontId="19" fillId="0" borderId="0" xfId="0" applyFont="1" applyAlignment="1">
      <alignment horizontal="left" vertical="center"/>
    </xf>
    <xf numFmtId="0" fontId="21" fillId="0" borderId="0" xfId="0" applyFont="1"/>
    <xf numFmtId="0" fontId="10" fillId="2" borderId="0" xfId="0" applyFont="1" applyFill="1"/>
    <xf numFmtId="0" fontId="12" fillId="0" borderId="0" xfId="0" applyFont="1" applyAlignment="1">
      <alignment vertical="top" wrapText="1"/>
    </xf>
    <xf numFmtId="0" fontId="22" fillId="0" borderId="0" xfId="0" applyFont="1" applyAlignment="1">
      <alignment vertical="center"/>
    </xf>
    <xf numFmtId="0" fontId="23" fillId="0" borderId="0" xfId="0" applyFont="1" applyAlignment="1">
      <alignment vertical="top" wrapText="1"/>
    </xf>
    <xf numFmtId="0" fontId="17" fillId="0" borderId="0" xfId="0" applyFont="1" applyAlignment="1">
      <alignment wrapText="1"/>
    </xf>
    <xf numFmtId="0" fontId="10" fillId="2" borderId="2" xfId="0" applyFont="1" applyFill="1" applyBorder="1" applyAlignment="1">
      <alignment vertical="center"/>
    </xf>
    <xf numFmtId="0" fontId="10" fillId="2" borderId="0" xfId="0" applyFont="1" applyFill="1" applyAlignment="1">
      <alignment horizontal="center" vertical="center" wrapText="1"/>
    </xf>
    <xf numFmtId="0" fontId="10" fillId="2" borderId="4" xfId="0" applyFont="1" applyFill="1" applyBorder="1" applyAlignment="1">
      <alignment horizontal="center" vertical="center" textRotation="90" wrapText="1"/>
    </xf>
    <xf numFmtId="0" fontId="10" fillId="2" borderId="1" xfId="0" applyFont="1" applyFill="1" applyBorder="1" applyAlignment="1">
      <alignment horizontal="center" vertical="center" textRotation="90" wrapText="1"/>
    </xf>
    <xf numFmtId="0" fontId="10" fillId="2" borderId="5" xfId="0" applyFont="1" applyFill="1" applyBorder="1" applyAlignment="1">
      <alignment horizontal="center" vertical="center" textRotation="90" wrapText="1"/>
    </xf>
    <xf numFmtId="0" fontId="24" fillId="0" borderId="10" xfId="0" applyFont="1" applyBorder="1" applyAlignment="1">
      <alignment vertical="center"/>
    </xf>
    <xf numFmtId="17" fontId="24" fillId="0" borderId="10" xfId="0" applyNumberFormat="1" applyFont="1" applyBorder="1" applyAlignment="1">
      <alignment horizontal="center" vertical="center"/>
    </xf>
    <xf numFmtId="3" fontId="24" fillId="0" borderId="4" xfId="0" applyNumberFormat="1" applyFont="1" applyBorder="1" applyAlignment="1">
      <alignment horizontal="center" vertical="center"/>
    </xf>
    <xf numFmtId="9" fontId="24" fillId="0" borderId="1" xfId="0" applyNumberFormat="1" applyFont="1" applyBorder="1" applyAlignment="1">
      <alignment horizontal="center" vertical="center"/>
    </xf>
    <xf numFmtId="3" fontId="24" fillId="0" borderId="2" xfId="0" applyNumberFormat="1" applyFont="1" applyBorder="1" applyAlignment="1">
      <alignment horizontal="center" vertical="center"/>
    </xf>
    <xf numFmtId="0" fontId="17" fillId="0" borderId="7" xfId="0" applyFont="1" applyBorder="1" applyAlignment="1">
      <alignment vertical="center"/>
    </xf>
    <xf numFmtId="17" fontId="25" fillId="0" borderId="7" xfId="0" applyNumberFormat="1" applyFont="1" applyBorder="1" applyAlignment="1">
      <alignment horizontal="center" vertical="center"/>
    </xf>
    <xf numFmtId="3" fontId="25" fillId="0" borderId="5" xfId="0" applyNumberFormat="1" applyFont="1" applyBorder="1" applyAlignment="1">
      <alignment horizontal="center" vertical="center"/>
    </xf>
    <xf numFmtId="9" fontId="25" fillId="0" borderId="3" xfId="0" applyNumberFormat="1" applyFont="1" applyBorder="1" applyAlignment="1">
      <alignment horizontal="center" vertical="center"/>
    </xf>
    <xf numFmtId="3" fontId="25" fillId="0" borderId="0" xfId="0" applyNumberFormat="1" applyFont="1" applyAlignment="1">
      <alignment horizontal="center" vertical="center"/>
    </xf>
    <xf numFmtId="3" fontId="24" fillId="0" borderId="0" xfId="0" applyNumberFormat="1" applyFont="1" applyAlignment="1">
      <alignment horizontal="center" vertical="center"/>
    </xf>
    <xf numFmtId="0" fontId="25" fillId="0" borderId="0" xfId="0" applyFont="1" applyAlignment="1">
      <alignment vertical="center"/>
    </xf>
    <xf numFmtId="17" fontId="25" fillId="0" borderId="0" xfId="0" applyNumberFormat="1" applyFont="1" applyAlignment="1">
      <alignment horizontal="center" vertical="center"/>
    </xf>
    <xf numFmtId="0" fontId="25" fillId="0" borderId="2" xfId="0" applyFont="1" applyBorder="1" applyAlignment="1">
      <alignment vertical="center"/>
    </xf>
    <xf numFmtId="0" fontId="17" fillId="0" borderId="2" xfId="0" applyFont="1" applyBorder="1" applyAlignment="1">
      <alignment horizontal="center" vertical="center"/>
    </xf>
    <xf numFmtId="3" fontId="25" fillId="0" borderId="4" xfId="0" applyNumberFormat="1" applyFont="1" applyBorder="1" applyAlignment="1">
      <alignment horizontal="center" vertical="center"/>
    </xf>
    <xf numFmtId="9" fontId="25" fillId="0" borderId="1" xfId="0" applyNumberFormat="1" applyFont="1" applyBorder="1" applyAlignment="1">
      <alignment horizontal="center" vertical="center"/>
    </xf>
    <xf numFmtId="3" fontId="25" fillId="0" borderId="2" xfId="0" applyNumberFormat="1" applyFont="1" applyBorder="1" applyAlignment="1">
      <alignment horizontal="center" vertical="center"/>
    </xf>
    <xf numFmtId="0" fontId="17" fillId="0" borderId="1" xfId="0" applyFont="1" applyBorder="1" applyAlignment="1">
      <alignment horizontal="center" vertical="center"/>
    </xf>
    <xf numFmtId="0" fontId="25" fillId="0" borderId="7" xfId="0" applyFont="1" applyBorder="1" applyAlignment="1">
      <alignment vertical="center"/>
    </xf>
    <xf numFmtId="3" fontId="24" fillId="0" borderId="11" xfId="0" applyNumberFormat="1" applyFont="1" applyBorder="1" applyAlignment="1">
      <alignment horizontal="center" vertical="center"/>
    </xf>
    <xf numFmtId="9" fontId="24" fillId="0" borderId="9" xfId="0" applyNumberFormat="1" applyFont="1" applyBorder="1" applyAlignment="1">
      <alignment horizontal="center" vertical="center"/>
    </xf>
    <xf numFmtId="3" fontId="24" fillId="0" borderId="10" xfId="0" applyNumberFormat="1" applyFont="1" applyBorder="1" applyAlignment="1">
      <alignment horizontal="center" vertical="center"/>
    </xf>
    <xf numFmtId="3" fontId="25" fillId="0" borderId="8" xfId="0" applyNumberFormat="1" applyFont="1" applyBorder="1" applyAlignment="1">
      <alignment horizontal="center" vertical="center"/>
    </xf>
    <xf numFmtId="9" fontId="25" fillId="0" borderId="6" xfId="0" applyNumberFormat="1" applyFont="1" applyBorder="1" applyAlignment="1">
      <alignment horizontal="center" vertical="center"/>
    </xf>
    <xf numFmtId="3" fontId="25" fillId="0" borderId="7" xfId="0" applyNumberFormat="1" applyFont="1" applyBorder="1" applyAlignment="1">
      <alignment horizontal="center" vertical="center"/>
    </xf>
    <xf numFmtId="3" fontId="24" fillId="0" borderId="7" xfId="0" applyNumberFormat="1" applyFont="1" applyBorder="1" applyAlignment="1">
      <alignment horizontal="center" vertical="center"/>
    </xf>
    <xf numFmtId="9" fontId="17" fillId="0" borderId="1" xfId="1" applyFont="1" applyBorder="1" applyAlignment="1">
      <alignment horizontal="center" vertical="center"/>
    </xf>
    <xf numFmtId="0" fontId="24" fillId="0" borderId="10" xfId="0" applyFont="1" applyBorder="1" applyAlignment="1">
      <alignment horizontal="center" vertical="center"/>
    </xf>
    <xf numFmtId="0" fontId="19" fillId="0" borderId="1" xfId="0" applyFont="1" applyBorder="1" applyAlignment="1">
      <alignment horizontal="center" vertical="center"/>
    </xf>
    <xf numFmtId="0" fontId="25" fillId="0" borderId="10" xfId="0" applyFont="1" applyBorder="1" applyAlignment="1">
      <alignment vertical="center"/>
    </xf>
    <xf numFmtId="0" fontId="25" fillId="0" borderId="10" xfId="0" applyFont="1" applyBorder="1" applyAlignment="1">
      <alignment horizontal="center" vertical="center"/>
    </xf>
    <xf numFmtId="0" fontId="24" fillId="0" borderId="7" xfId="0" applyFont="1" applyBorder="1" applyAlignment="1">
      <alignment vertical="center"/>
    </xf>
    <xf numFmtId="0" fontId="24" fillId="0" borderId="7" xfId="0" applyFont="1" applyBorder="1" applyAlignment="1">
      <alignment horizontal="center" vertical="center"/>
    </xf>
    <xf numFmtId="3" fontId="24" fillId="0" borderId="5" xfId="0" applyNumberFormat="1" applyFont="1" applyBorder="1" applyAlignment="1">
      <alignment horizontal="center" vertical="center"/>
    </xf>
    <xf numFmtId="9" fontId="24" fillId="0" borderId="3" xfId="0" applyNumberFormat="1" applyFont="1" applyBorder="1" applyAlignment="1">
      <alignment horizontal="center" vertical="center"/>
    </xf>
    <xf numFmtId="0" fontId="10" fillId="2" borderId="1" xfId="0" applyFont="1" applyFill="1" applyBorder="1" applyAlignment="1">
      <alignment vertical="center"/>
    </xf>
    <xf numFmtId="0" fontId="24" fillId="0" borderId="9" xfId="0" applyFont="1" applyBorder="1" applyAlignment="1">
      <alignment vertical="center"/>
    </xf>
    <xf numFmtId="164" fontId="24" fillId="0" borderId="10" xfId="1" applyNumberFormat="1" applyFont="1" applyBorder="1" applyAlignment="1">
      <alignment horizontal="center" vertical="center"/>
    </xf>
    <xf numFmtId="164" fontId="19" fillId="0" borderId="10" xfId="1" applyNumberFormat="1" applyFont="1" applyBorder="1" applyAlignment="1">
      <alignment horizontal="center" vertical="center"/>
    </xf>
    <xf numFmtId="164" fontId="19" fillId="0" borderId="11" xfId="1" applyNumberFormat="1" applyFont="1" applyBorder="1" applyAlignment="1">
      <alignment horizontal="center" vertical="center"/>
    </xf>
    <xf numFmtId="0" fontId="25" fillId="0" borderId="6" xfId="0" applyFont="1" applyBorder="1" applyAlignment="1">
      <alignment vertical="center"/>
    </xf>
    <xf numFmtId="164" fontId="25" fillId="0" borderId="0" xfId="1" applyNumberFormat="1" applyFont="1" applyBorder="1" applyAlignment="1">
      <alignment horizontal="center" vertical="center"/>
    </xf>
    <xf numFmtId="164" fontId="17" fillId="0" borderId="0" xfId="1" applyNumberFormat="1" applyFont="1" applyBorder="1" applyAlignment="1">
      <alignment horizontal="center" vertical="center"/>
    </xf>
    <xf numFmtId="164" fontId="19" fillId="0" borderId="5" xfId="1" applyNumberFormat="1" applyFont="1" applyBorder="1" applyAlignment="1">
      <alignment horizontal="center" vertical="center"/>
    </xf>
    <xf numFmtId="0" fontId="25" fillId="0" borderId="3" xfId="0" applyFont="1" applyBorder="1" applyAlignment="1">
      <alignment vertical="center"/>
    </xf>
    <xf numFmtId="0" fontId="25" fillId="0" borderId="1" xfId="0" applyFont="1" applyBorder="1" applyAlignment="1">
      <alignment vertical="center"/>
    </xf>
    <xf numFmtId="164" fontId="25" fillId="0" borderId="7" xfId="1" applyNumberFormat="1" applyFont="1" applyBorder="1" applyAlignment="1">
      <alignment horizontal="center" vertical="center"/>
    </xf>
    <xf numFmtId="164" fontId="17" fillId="0" borderId="7" xfId="1" applyNumberFormat="1" applyFont="1" applyBorder="1" applyAlignment="1">
      <alignment horizontal="center" vertical="center"/>
    </xf>
    <xf numFmtId="164" fontId="19" fillId="0" borderId="8" xfId="1" applyNumberFormat="1" applyFont="1" applyBorder="1" applyAlignment="1">
      <alignment horizontal="center" vertical="center"/>
    </xf>
    <xf numFmtId="164" fontId="25" fillId="0" borderId="2" xfId="1" applyNumberFormat="1" applyFont="1" applyBorder="1" applyAlignment="1">
      <alignment horizontal="center" vertical="center"/>
    </xf>
    <xf numFmtId="164" fontId="17" fillId="0" borderId="2" xfId="1" applyNumberFormat="1" applyFont="1" applyBorder="1" applyAlignment="1">
      <alignment horizontal="center" vertical="center"/>
    </xf>
    <xf numFmtId="164" fontId="19" fillId="0" borderId="4" xfId="1" applyNumberFormat="1" applyFont="1" applyBorder="1" applyAlignment="1">
      <alignment horizontal="center" vertical="center"/>
    </xf>
    <xf numFmtId="0" fontId="25" fillId="0" borderId="9" xfId="0" applyFont="1" applyBorder="1" applyAlignment="1">
      <alignment vertical="center"/>
    </xf>
    <xf numFmtId="164" fontId="25" fillId="0" borderId="10" xfId="1" applyNumberFormat="1" applyFont="1" applyBorder="1" applyAlignment="1">
      <alignment horizontal="center" vertical="center"/>
    </xf>
    <xf numFmtId="164" fontId="17" fillId="0" borderId="10" xfId="1" applyNumberFormat="1" applyFont="1" applyBorder="1" applyAlignment="1">
      <alignment horizontal="center" vertical="center"/>
    </xf>
    <xf numFmtId="164" fontId="17" fillId="0" borderId="11" xfId="1" applyNumberFormat="1" applyFont="1" applyBorder="1" applyAlignment="1">
      <alignment horizontal="center" vertical="center"/>
    </xf>
    <xf numFmtId="0" fontId="24" fillId="0" borderId="6" xfId="0" applyFont="1" applyBorder="1" applyAlignment="1">
      <alignment vertical="center"/>
    </xf>
    <xf numFmtId="164" fontId="24" fillId="0" borderId="7" xfId="1" applyNumberFormat="1" applyFont="1" applyBorder="1" applyAlignment="1">
      <alignment horizontal="center" vertical="center"/>
    </xf>
    <xf numFmtId="164" fontId="19" fillId="0" borderId="7" xfId="1" applyNumberFormat="1" applyFont="1" applyBorder="1" applyAlignment="1">
      <alignment horizontal="center" vertical="center"/>
    </xf>
    <xf numFmtId="0" fontId="10" fillId="2" borderId="3" xfId="0" applyFont="1" applyFill="1" applyBorder="1" applyAlignment="1">
      <alignment vertical="center"/>
    </xf>
    <xf numFmtId="0" fontId="10" fillId="2" borderId="0" xfId="0" applyFont="1" applyFill="1" applyAlignment="1">
      <alignment vertical="center"/>
    </xf>
    <xf numFmtId="3" fontId="24" fillId="0" borderId="1" xfId="0" applyNumberFormat="1" applyFont="1" applyBorder="1" applyAlignment="1">
      <alignment horizontal="center" vertical="center"/>
    </xf>
    <xf numFmtId="0" fontId="17" fillId="0" borderId="7" xfId="0" applyFont="1" applyBorder="1"/>
    <xf numFmtId="3" fontId="25" fillId="0" borderId="3" xfId="0" applyNumberFormat="1" applyFont="1" applyBorder="1" applyAlignment="1">
      <alignment horizontal="center" vertical="center"/>
    </xf>
    <xf numFmtId="3" fontId="24" fillId="0" borderId="9" xfId="0" applyNumberFormat="1" applyFont="1" applyBorder="1" applyAlignment="1">
      <alignment horizontal="center" vertical="center"/>
    </xf>
    <xf numFmtId="3" fontId="25" fillId="0" borderId="10" xfId="0" applyNumberFormat="1" applyFont="1" applyBorder="1" applyAlignment="1">
      <alignment horizontal="center" vertical="center"/>
    </xf>
    <xf numFmtId="3" fontId="24" fillId="0" borderId="8" xfId="0" applyNumberFormat="1" applyFont="1" applyBorder="1" applyAlignment="1">
      <alignment horizontal="center" vertical="center"/>
    </xf>
    <xf numFmtId="3" fontId="24" fillId="0" borderId="6" xfId="0" applyNumberFormat="1" applyFont="1" applyBorder="1" applyAlignment="1">
      <alignment horizontal="center" vertical="center"/>
    </xf>
    <xf numFmtId="0" fontId="10" fillId="2" borderId="4"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5" xfId="0" applyFont="1" applyFill="1" applyBorder="1" applyAlignment="1">
      <alignment horizontal="center" vertical="center"/>
    </xf>
    <xf numFmtId="0" fontId="17" fillId="0" borderId="0" xfId="0" applyFont="1" applyAlignment="1"/>
    <xf numFmtId="0" fontId="27" fillId="2" borderId="2" xfId="0" applyFont="1" applyFill="1" applyBorder="1" applyAlignment="1">
      <alignment horizontal="center" vertical="center"/>
    </xf>
    <xf numFmtId="0" fontId="27" fillId="2" borderId="1" xfId="0" applyFont="1" applyFill="1" applyBorder="1" applyAlignment="1">
      <alignment horizontal="center" vertical="center"/>
    </xf>
    <xf numFmtId="0" fontId="20" fillId="0" borderId="0" xfId="7" applyFont="1"/>
    <xf numFmtId="0" fontId="3" fillId="0" borderId="0" xfId="0" applyFont="1" applyAlignment="1">
      <alignment horizontal="left" vertical="top" wrapText="1"/>
    </xf>
    <xf numFmtId="0" fontId="20" fillId="0" borderId="0" xfId="7" applyFont="1" applyAlignment="1"/>
    <xf numFmtId="0" fontId="20" fillId="0" borderId="0" xfId="7" applyFont="1"/>
    <xf numFmtId="0" fontId="17" fillId="0" borderId="0" xfId="0" applyFont="1" applyAlignment="1">
      <alignment horizontal="left" vertical="center"/>
    </xf>
    <xf numFmtId="0" fontId="26" fillId="0" borderId="0" xfId="0" applyFont="1" applyAlignment="1">
      <alignment horizontal="left" wrapText="1"/>
    </xf>
    <xf numFmtId="0" fontId="26" fillId="0" borderId="0" xfId="0" applyFont="1" applyAlignment="1">
      <alignment horizontal="left" vertical="center" wrapText="1"/>
    </xf>
    <xf numFmtId="0" fontId="17" fillId="0" borderId="0" xfId="0" applyFont="1" applyAlignment="1">
      <alignment horizontal="left" vertical="center" wrapText="1"/>
    </xf>
    <xf numFmtId="0" fontId="17" fillId="0" borderId="0" xfId="0" applyFont="1"/>
  </cellXfs>
  <cellStyles count="8">
    <cellStyle name="Comma 2" xfId="2" xr:uid="{00000000-0005-0000-0000-000001000000}"/>
    <cellStyle name="Comma 2 2" xfId="6" xr:uid="{00000000-0005-0000-0000-000002000000}"/>
    <cellStyle name="Currency 2" xfId="5" xr:uid="{00000000-0005-0000-0000-000003000000}"/>
    <cellStyle name="Hyperlink" xfId="7" builtinId="8"/>
    <cellStyle name="Normal" xfId="0" builtinId="0"/>
    <cellStyle name="Normal 4" xfId="3" xr:uid="{00000000-0005-0000-0000-000006000000}"/>
    <cellStyle name="Percent" xfId="1" builtinId="5"/>
    <cellStyle name="Percent 2" xfId="4" xr:uid="{00000000-0005-0000-0000-000008000000}"/>
  </cellStyles>
  <dxfs count="81">
    <dxf>
      <font>
        <b/>
        <i val="0"/>
        <strike val="0"/>
        <condense val="0"/>
        <extend val="0"/>
        <outline val="0"/>
        <shadow val="0"/>
        <u val="none"/>
        <vertAlign val="baseline"/>
        <sz val="12"/>
        <color theme="1"/>
        <name val="Arial"/>
        <family val="2"/>
        <scheme val="none"/>
      </font>
      <numFmt numFmtId="164" formatCode="0.0%"/>
      <alignment horizontal="center" vertical="center" textRotation="0" wrapText="0" indent="0" justifyLastLine="0" shrinkToFit="0" readingOrder="0"/>
      <border diagonalUp="0" diagonalDown="0" outline="0">
        <left style="medium">
          <color indexed="64"/>
        </left>
        <right/>
        <top/>
        <bottom style="medium">
          <color indexed="64"/>
        </bottom>
      </border>
    </dxf>
    <dxf>
      <font>
        <b val="0"/>
        <i val="0"/>
        <strike val="0"/>
        <condense val="0"/>
        <extend val="0"/>
        <outline val="0"/>
        <shadow val="0"/>
        <u val="none"/>
        <vertAlign val="baseline"/>
        <sz val="12"/>
        <color theme="1"/>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theme="1"/>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theme="1"/>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6B2976"/>
        </patternFill>
      </fill>
      <alignment horizontal="center" vertical="center" textRotation="0" wrapText="0" indent="0" justifyLastLine="0" shrinkToFit="0" readingOrder="0"/>
    </dxf>
    <dxf>
      <font>
        <color rgb="FF9C0006"/>
      </font>
      <fill>
        <patternFill>
          <bgColor rgb="FFFFC7CE"/>
        </patternFill>
      </fill>
    </dxf>
    <dxf>
      <font>
        <b/>
        <i val="0"/>
        <strike val="0"/>
        <condense val="0"/>
        <extend val="0"/>
        <outline val="0"/>
        <shadow val="0"/>
        <u val="none"/>
        <vertAlign val="baseline"/>
        <sz val="12"/>
        <color theme="1"/>
        <name val="Arial"/>
        <family val="2"/>
        <scheme val="none"/>
      </font>
      <numFmt numFmtId="164" formatCode="0.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6B2976"/>
        </patternFill>
      </fill>
      <alignment horizontal="center" vertical="center" textRotation="0" wrapText="0" indent="0" justifyLastLine="0" shrinkToFit="0" readingOrder="0"/>
    </dxf>
    <dxf>
      <font>
        <color rgb="FF9C0006"/>
      </font>
      <fill>
        <patternFill>
          <bgColor rgb="FFFFC7CE"/>
        </patternFill>
      </fill>
    </dxf>
    <dxf>
      <font>
        <b/>
        <i val="0"/>
        <strike val="0"/>
        <condense val="0"/>
        <extend val="0"/>
        <outline val="0"/>
        <shadow val="0"/>
        <u val="none"/>
        <vertAlign val="baseline"/>
        <sz val="12"/>
        <color theme="1"/>
        <name val="Arial"/>
        <family val="2"/>
        <scheme val="none"/>
      </font>
      <numFmt numFmtId="164" formatCode="0.0%"/>
      <alignment horizontal="center" vertical="center" textRotation="0" wrapText="0" indent="0" justifyLastLine="0" shrinkToFit="0" readingOrder="0"/>
      <border diagonalUp="0" diagonalDown="0" outline="0">
        <left style="medium">
          <color indexed="64"/>
        </left>
        <right/>
        <top/>
        <bottom style="medium">
          <color indexed="64"/>
        </bottom>
      </border>
    </dxf>
    <dxf>
      <font>
        <b val="0"/>
        <i val="0"/>
        <strike val="0"/>
        <condense val="0"/>
        <extend val="0"/>
        <outline val="0"/>
        <shadow val="0"/>
        <u val="none"/>
        <vertAlign val="baseline"/>
        <sz val="12"/>
        <color theme="1"/>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theme="1"/>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theme="1"/>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2"/>
        <color theme="0"/>
        <name val="Arial"/>
        <family val="2"/>
        <scheme val="none"/>
      </font>
      <fill>
        <patternFill patternType="solid">
          <fgColor indexed="64"/>
          <bgColor rgb="FF6B2976"/>
        </patternFill>
      </fill>
      <alignment horizontal="center" vertical="center" textRotation="0" wrapText="0" indent="0" justifyLastLine="0" shrinkToFit="0" readingOrder="0"/>
    </dxf>
    <dxf>
      <font>
        <color rgb="FF9C0006"/>
      </font>
      <fill>
        <patternFill>
          <bgColor rgb="FFFFC7CE"/>
        </patternFill>
      </fill>
    </dxf>
    <dxf>
      <font>
        <strike val="0"/>
        <outline val="0"/>
        <shadow val="0"/>
        <vertAlign val="baseline"/>
        <sz val="12"/>
        <name val="Arial"/>
        <family val="2"/>
        <scheme val="none"/>
      </font>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strike val="0"/>
        <outline val="0"/>
        <shadow val="0"/>
        <vertAlign val="baseline"/>
        <sz val="12"/>
        <name val="Arial"/>
        <family val="2"/>
        <scheme val="none"/>
      </font>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2"/>
        <name val="Arial"/>
        <family val="2"/>
        <scheme val="none"/>
      </font>
    </dxf>
    <dxf>
      <font>
        <strike val="0"/>
        <outline val="0"/>
        <shadow val="0"/>
        <vertAlign val="baseline"/>
        <sz val="12"/>
        <name val="Arial"/>
        <family val="2"/>
        <scheme val="none"/>
      </font>
      <alignment textRotation="0" wrapText="0" indent="0" justifyLastLine="0" shrinkToFit="0" readingOrder="0"/>
    </dxf>
    <dxf>
      <font>
        <color rgb="FF9C0006"/>
      </font>
      <fill>
        <patternFill>
          <bgColor rgb="FFFFC7CE"/>
        </patternFill>
      </fill>
    </dxf>
    <dxf>
      <font>
        <strike val="0"/>
        <outline val="0"/>
        <shadow val="0"/>
        <vertAlign val="baseline"/>
        <sz val="12"/>
        <name val="Arial"/>
        <family val="2"/>
        <scheme val="none"/>
      </font>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strike val="0"/>
        <outline val="0"/>
        <shadow val="0"/>
        <vertAlign val="baseline"/>
        <sz val="12"/>
        <name val="Arial"/>
        <family val="2"/>
        <scheme val="none"/>
      </font>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2"/>
        <name val="Arial"/>
        <family val="2"/>
        <scheme val="none"/>
      </font>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1" indent="0" justifyLastLine="0" shrinkToFit="0" readingOrder="0"/>
    </dxf>
    <dxf>
      <font>
        <color rgb="FF9C0006"/>
      </font>
      <fill>
        <patternFill>
          <bgColor rgb="FFFFC7CE"/>
        </patternFill>
      </fill>
    </dxf>
    <dxf>
      <font>
        <b/>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top/>
        <bottom style="medium">
          <color indexed="64"/>
        </bottom>
      </border>
    </dxf>
    <dxf>
      <font>
        <strike val="0"/>
        <outline val="0"/>
        <shadow val="0"/>
        <vertAlign val="baseline"/>
        <sz val="12"/>
        <name val="Arial"/>
        <family val="2"/>
        <scheme val="none"/>
      </font>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top/>
        <bottom style="medium">
          <color indexed="64"/>
        </bottom>
      </border>
    </dxf>
    <dxf>
      <font>
        <strike val="0"/>
        <outline val="0"/>
        <shadow val="0"/>
        <vertAlign val="baseline"/>
        <sz val="12"/>
        <name val="Arial"/>
        <family val="2"/>
        <scheme val="none"/>
      </font>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top/>
        <bottom style="medium">
          <color indexed="64"/>
        </bottom>
      </border>
    </dxf>
    <dxf>
      <font>
        <strike val="0"/>
        <outline val="0"/>
        <shadow val="0"/>
        <vertAlign val="baseline"/>
        <sz val="12"/>
        <name val="Arial"/>
        <family val="2"/>
        <scheme val="none"/>
      </font>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style="medium">
          <color indexed="64"/>
        </bottom>
      </border>
    </dxf>
    <dxf>
      <font>
        <strike val="0"/>
        <outline val="0"/>
        <shadow val="0"/>
        <vertAlign val="baseline"/>
        <sz val="12"/>
        <name val="Arial"/>
        <family val="2"/>
        <scheme val="none"/>
      </font>
    </dxf>
    <dxf>
      <font>
        <strike val="0"/>
        <outline val="0"/>
        <shadow val="0"/>
        <vertAlign val="baseline"/>
        <sz val="12"/>
        <name val="Arial"/>
        <family val="2"/>
        <scheme val="none"/>
      </font>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2"/>
        <name val="Arial"/>
        <family val="2"/>
        <scheme val="none"/>
      </font>
    </dxf>
    <dxf>
      <font>
        <strike val="0"/>
        <outline val="0"/>
        <shadow val="0"/>
        <vertAlign val="baseline"/>
        <sz val="12"/>
        <name val="Arial"/>
        <family val="2"/>
        <scheme val="none"/>
      </font>
    </dxf>
    <dxf>
      <font>
        <color rgb="FF9C0006"/>
      </font>
      <fill>
        <patternFill>
          <bgColor rgb="FFFFC7CE"/>
        </patternFill>
      </fill>
    </dxf>
    <dxf>
      <font>
        <b val="0"/>
        <i val="0"/>
        <strike val="0"/>
        <condense val="0"/>
        <extend val="0"/>
        <outline val="0"/>
        <shadow val="0"/>
        <u/>
        <vertAlign val="baseline"/>
        <sz val="12"/>
        <color theme="10"/>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bottom" textRotation="0" wrapText="0" indent="0" justifyLastLine="0" shrinkToFit="0" readingOrder="0"/>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general" vertical="bottom" textRotation="0" wrapText="0"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poalternatestoragev2.file.core.windows.net\Secured\NDIA-ACTUARIES\Scheme_Actuary\02%20Governance\02%20NDIA%20governance\08%20COAG\220930%20-%20Quarterly%20report%2030%20September%202022\04%20Appendices\Template\COAG_App%20E-M.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WO760\AppData\Local\Microsoft\Windows\INetCache\Content.Outlook\M3A22Q6U\COAG_App_J.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oalternatestoragev2.file.core.windows.net\osashares\Secured\NDIA-ACTUARIES\Scheme_Actuary\02%20Governance\02%20NDIA%20governance\08%20COAG\Appendices_Curr\COAG_App%20N.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notes"/>
      <sheetName val="Names"/>
      <sheetName val="Export &gt;&gt;&gt;"/>
      <sheetName val="E"/>
      <sheetName val="F"/>
      <sheetName val="G"/>
      <sheetName val="H"/>
      <sheetName val="I"/>
      <sheetName val="J"/>
      <sheetName val="K"/>
      <sheetName val="L"/>
      <sheetName val="M"/>
    </sheetNames>
    <sheetDataSet>
      <sheetData sheetId="0">
        <row r="2">
          <cell r="D2" t="str">
            <v>Active providers refer to those who have received payment for supports provided to Agency-managed participants and plan managers.</v>
          </cell>
        </row>
      </sheetData>
      <sheetData sheetId="1" refreshError="1"/>
      <sheetData sheetId="2" refreshError="1"/>
      <sheetData sheetId="3">
        <row r="140">
          <cell r="AI140">
            <v>43738</v>
          </cell>
        </row>
      </sheetData>
      <sheetData sheetId="4" refreshError="1"/>
      <sheetData sheetId="5" refreshError="1"/>
      <sheetData sheetId="6">
        <row r="3">
          <cell r="D3" t="str">
            <v>Queensland</v>
          </cell>
        </row>
      </sheetData>
      <sheetData sheetId="7" refreshError="1"/>
      <sheetData sheetId="8" refreshError="1"/>
      <sheetData sheetId="9">
        <row r="3">
          <cell r="D3" t="str">
            <v>Tasmania</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s"/>
      <sheetName val="J"/>
      <sheetName val="Intro"/>
      <sheetName val="TableOfContents"/>
      <sheetName val="Figure1"/>
      <sheetName val="Figure2"/>
      <sheetName val="Figure3"/>
      <sheetName val="Figure4"/>
      <sheetName val="Figure5"/>
      <sheetName val="Figure6"/>
      <sheetName val="Figure7"/>
      <sheetName val="Figure8"/>
      <sheetName val="Figure10"/>
      <sheetName val="Figure12"/>
      <sheetName val="Figure13"/>
      <sheetName val="Figure14"/>
      <sheetName val="Figure15"/>
      <sheetName val="Figure16"/>
      <sheetName val="Figure17"/>
      <sheetName val="Figure18"/>
      <sheetName val="Figure19"/>
      <sheetName val="Figure20"/>
      <sheetName val="Figure21"/>
      <sheetName val="Figure22"/>
      <sheetName val="Figure23"/>
      <sheetName val="Footnotes"/>
      <sheetName val="Table1"/>
      <sheetName val="Table2"/>
      <sheetName val="Table3"/>
      <sheetName val="Table4"/>
      <sheetName val="Table5"/>
      <sheetName val="Table6"/>
      <sheetName val="Table7"/>
      <sheetName val="Table8"/>
      <sheetName val="Table9"/>
      <sheetName val="Table10"/>
      <sheetName val="Table11"/>
      <sheetName val="Table12"/>
      <sheetName val="Table13"/>
      <sheetName val="Table14"/>
      <sheetName val="Table15"/>
      <sheetName val="Table16"/>
      <sheetName val="Table17"/>
      <sheetName val="Table18"/>
      <sheetName val="Table19"/>
      <sheetName val="Table20"/>
      <sheetName val="Table21"/>
      <sheetName val="Table22"/>
      <sheetName val="Table23"/>
      <sheetName val="Table24"/>
      <sheetName val="Table27"/>
      <sheetName val="Table28"/>
      <sheetName val="Table29"/>
      <sheetName val="Table30"/>
      <sheetName val="Table31"/>
      <sheetName val="Table32"/>
      <sheetName val="Table33"/>
      <sheetName val="Table34"/>
      <sheetName val="Table35"/>
      <sheetName val="Table36"/>
      <sheetName val="Table37"/>
      <sheetName val="Table38"/>
      <sheetName val="Table39"/>
      <sheetName val="Table40"/>
      <sheetName val="Table41"/>
      <sheetName val="Table42"/>
      <sheetName val="Table43"/>
      <sheetName val="Table44"/>
      <sheetName val="Table45"/>
      <sheetName val="Table46"/>
      <sheetName val="Table47"/>
      <sheetName val="Table48"/>
      <sheetName val="Table49"/>
      <sheetName val="Table50"/>
      <sheetName val="Table51"/>
      <sheetName val="Table52"/>
      <sheetName val="Table53"/>
      <sheetName val="Table54"/>
      <sheetName val="Table55"/>
      <sheetName val="Table56"/>
      <sheetName val="Table58"/>
      <sheetName val="Table59"/>
      <sheetName val="Table60"/>
      <sheetName val="Table61"/>
      <sheetName val="Table62"/>
      <sheetName val="Table64"/>
      <sheetName val="Table65"/>
      <sheetName val="Table66"/>
      <sheetName val="Table67"/>
      <sheetName val="Table68"/>
      <sheetName val="Table72"/>
      <sheetName val="Table76"/>
      <sheetName val="Table80"/>
      <sheetName val="Table84"/>
      <sheetName val="Table88"/>
      <sheetName val="Table89"/>
      <sheetName val="Table90"/>
      <sheetName val="Table91"/>
      <sheetName val="Table92"/>
      <sheetName val="Table93"/>
      <sheetName val="Table94"/>
      <sheetName val="Table112"/>
      <sheetName val="Table113"/>
      <sheetName val="Table133"/>
      <sheetName val="Table134"/>
      <sheetName val="Table135"/>
      <sheetName val="Table136"/>
      <sheetName val="Table137"/>
      <sheetName val="Table138"/>
      <sheetName val="Table139"/>
      <sheetName val="Table140"/>
      <sheetName val="Table141"/>
      <sheetName val="Table142"/>
      <sheetName val="Table143"/>
      <sheetName val="Table144"/>
      <sheetName val="Table145"/>
      <sheetName val="Table146"/>
      <sheetName val="Table147"/>
      <sheetName val="Table148"/>
      <sheetName val="Table149"/>
      <sheetName val="Table150"/>
      <sheetName val="Table151"/>
      <sheetName val="Table152"/>
      <sheetName val="Table153"/>
      <sheetName val="Table154"/>
      <sheetName val="Table155"/>
      <sheetName val="Table156"/>
      <sheetName val="Table157"/>
      <sheetName val="Table158"/>
      <sheetName val="Table159"/>
      <sheetName val="Table160"/>
      <sheetName val="Table161"/>
      <sheetName val="Table162"/>
      <sheetName val="Table163"/>
      <sheetName val="Table164"/>
      <sheetName val="Table165"/>
      <sheetName val="Table166"/>
      <sheetName val="Table167"/>
      <sheetName val="Table168"/>
      <sheetName val="Table169"/>
      <sheetName val="Table170"/>
      <sheetName val="Table201"/>
    </sheetNames>
    <sheetDataSet>
      <sheetData sheetId="0" refreshError="1"/>
      <sheetData sheetId="1" refreshError="1"/>
      <sheetData sheetId="2" refreshError="1"/>
      <sheetData sheetId="3">
        <row r="4">
          <cell r="A4" t="str">
            <v>Table J.1 Active participants by quarter of entry – South Australia</v>
          </cell>
        </row>
        <row r="5">
          <cell r="A5" t="str">
            <v>Table J.2 Active participants by quarter of entry, plan and entry type – South Australia</v>
          </cell>
        </row>
        <row r="6">
          <cell r="A6" t="str">
            <v>Table J.3 People have left the Scheme since 1 July 2013 as at 30 September 2022 – South Australia</v>
          </cell>
        </row>
        <row r="7">
          <cell r="A7" t="str">
            <v>Table J.4 Cumulative numbers of active participants (including ECA) by services previously received – South Australia</v>
          </cell>
        </row>
        <row r="8">
          <cell r="A8" t="str">
            <v>Table J.5 Cumulative numbers of active participants by entry criteria into the Scheme – South Australia</v>
          </cell>
        </row>
        <row r="9">
          <cell r="A9" t="str">
            <v>Table J.6 Assessment of access by age group – South Australia</v>
          </cell>
        </row>
        <row r="10">
          <cell r="A10" t="str">
            <v>Table J.7 Assessment of access by age group and gender – South Australia</v>
          </cell>
        </row>
        <row r="11">
          <cell r="A11" t="str">
            <v>Table J.8 Assessment of access by primary disability group – South Australia</v>
          </cell>
        </row>
        <row r="12">
          <cell r="A12" t="str">
            <v>Table J.9 Assessment of access by primary disability group and gender – South Australia</v>
          </cell>
        </row>
        <row r="13">
          <cell r="A13" t="str">
            <v>Table J.10 Participant profile per quarter by Participants Identifying as First Nations Peoples – South Australia</v>
          </cell>
        </row>
        <row r="14">
          <cell r="A14" t="str">
            <v>Figure J.1 Number and proportion of First Nations Participants over time incrementally (left) and cumulatively (right) – South Australia</v>
          </cell>
        </row>
        <row r="15">
          <cell r="A15" t="str">
            <v>Table J.11 Participant profile per quarter by culturally and linguistically diverse (CALD) status – South Australia</v>
          </cell>
        </row>
        <row r="16">
          <cell r="A16" t="str">
            <v>Figure J.2 Number and proportion of culturally and linguistically diverse participants over time incrementally (left) and cumulatively (right) – South Australia</v>
          </cell>
        </row>
        <row r="17">
          <cell r="A17" t="str">
            <v>Table J.12 Number of active participants with an approved plan who are identified as Younger People in Residential Aged Care (YPIRAC) as at 30 September 2022 – South Australia</v>
          </cell>
        </row>
        <row r="18">
          <cell r="A18" t="str">
            <v>Table J.13 Number of active participants under 65 in residential aged care with an approved plan over time incrementally and cumulatively – South Australia</v>
          </cell>
        </row>
        <row r="19">
          <cell r="A19" t="str">
            <v>Table J.14 Participant profile per quarter by remoteness – South Australia</v>
          </cell>
        </row>
        <row r="20">
          <cell r="A20" t="str">
            <v>Figure J.3 Number and proportion of remote/very remote participants over time incrementally (left) and cumulatively (right) – South Australia</v>
          </cell>
        </row>
        <row r="21">
          <cell r="A21" t="str">
            <v>Table J.15 Participant profile per quarter by primary disability group – South Australia</v>
          </cell>
        </row>
        <row r="22">
          <cell r="A22" t="str">
            <v>Table J.16 Participant profile per quarter (participants in SIL) by primary disability group – South Australia</v>
          </cell>
        </row>
        <row r="23">
          <cell r="A23" t="str">
            <v>Table J.17 Participant profile per quarter (participants not in SIL) by primary disability group – South Australia</v>
          </cell>
        </row>
        <row r="24">
          <cell r="A24" t="str">
            <v>Figure J.4 Participant profile by primary disability group over time incrementally (left) and cumulatively (right) – South Australia</v>
          </cell>
        </row>
        <row r="25">
          <cell r="A25" t="str">
            <v>Table J.18 Participant profile per quarter by reported level of function – South Australia</v>
          </cell>
        </row>
        <row r="26">
          <cell r="A26" t="str">
            <v>Figure J.5 Participant profile by reported level of function over time incrementally (left) and cumulatively (right) – South Australia</v>
          </cell>
        </row>
        <row r="27">
          <cell r="A27" t="str">
            <v>Table J.19 Participant profile per quarter by age group – South Australia</v>
          </cell>
        </row>
        <row r="28">
          <cell r="A28" t="str">
            <v>Table J.20 Participant profile per quarter (participants in SIL) by age group – South Australia</v>
          </cell>
        </row>
        <row r="29">
          <cell r="A29" t="str">
            <v>Table J.21 Participant profile per quarter (participants not in SIL) by age group – South Australia</v>
          </cell>
        </row>
        <row r="30">
          <cell r="A30" t="str">
            <v>Figure J.6 Participant profile by age group over time incrementally (left) and cumulatively (right) – South Australia</v>
          </cell>
        </row>
        <row r="31">
          <cell r="A31" t="str">
            <v>Table J.22 Participant profile per quarter by gender – South Australia</v>
          </cell>
        </row>
        <row r="32">
          <cell r="A32" t="str">
            <v>Table J.23 Participant profile per quarter (participants in SIL) by gender – South Australia</v>
          </cell>
        </row>
        <row r="33">
          <cell r="A33" t="str">
            <v>Table J.24 Participant profile per quarter (participants not in SIL) by gender – South Australia</v>
          </cell>
        </row>
        <row r="34">
          <cell r="A34" t="str">
            <v>Figure J.7 Participant profile by gender over time incrementally (left) and cumulatively (right) – South Australia</v>
          </cell>
        </row>
        <row r="35">
          <cell r="A35" t="str">
            <v>Table J.25 Participation rates by age group and gender at 30 September 2022 – SA</v>
          </cell>
        </row>
        <row r="37">
          <cell r="A37" t="str">
            <v>Table J.27 Number of plan reassessments over time incrementally and cumulatively – South Australia</v>
          </cell>
        </row>
        <row r="39">
          <cell r="A39" t="str">
            <v>Table J.28 Number of baseline questionnaires completed by SFOF version – South Australia</v>
          </cell>
        </row>
        <row r="40">
          <cell r="A40" t="str">
            <v>Table J.29 Selected key baseline indicators for participants – Daily Living (DL) and Choice and Control (CC) – South Australia</v>
          </cell>
        </row>
        <row r="41">
          <cell r="A41" t="str">
            <v>Table J.30 Selected key baseline indicators for participants – Relationships (REL) and Social/Community Participation (S/CP) – South Australia</v>
          </cell>
        </row>
        <row r="42">
          <cell r="A42" t="str">
            <v>Table J.31 Selected key baseline indicators for participants – Lifelong Learning (LL), Work (WK), Home (HM) and Health and Wellbeing (HW) – South Australia</v>
          </cell>
        </row>
        <row r="43">
          <cell r="A43" t="str">
            <v>Table J.32 Selected key baseline indicators for families/carers of participants – South Australia</v>
          </cell>
        </row>
        <row r="44">
          <cell r="A44" t="str">
            <v>Table J.33 Results for “Has the NDIS helped?” questions answered at first plan reassessment, for SFOF version ‘Participant 0 to school’ (n=1,201) - participants who entered between 1 July 2016 and 30 September 2021 - South Australia</v>
          </cell>
        </row>
        <row r="45">
          <cell r="A45" t="str">
            <v>Table J.34 Results for “Has the NDIS helped?” questions answered at first plan reassessment, for SFOF version ‘Participant school to 14’ (n=2,497) - participants who entered between 1 July 2016 and 30 September 2021 - South Australia</v>
          </cell>
        </row>
        <row r="46">
          <cell r="A46" t="str">
            <v>Table J.35 Results for “Has the NDIS helped?” questions answered at first plan reassessment, for SFOF version ‘Participant 15 to 24’ (n=969) and ‘Participant 25 and over’ (n=4,656) - participants who entered between 1 July 2016 and 30 September 2021 - South Australia</v>
          </cell>
        </row>
        <row r="47">
          <cell r="A47" t="str">
            <v>Table J.36 Results for “Has the NDIS helped?” questions answered at first plan reassessment, for SFOF version ‘Family 0 to 14’ (n=3,772); and for SFOF versions ‘Family 15 to 24’ and 'Family 25 and over' combined (n=2,152) - participants who entered between 1 July 2016 and 30 September 2021 - South Australia</v>
          </cell>
        </row>
        <row r="48">
          <cell r="A48" t="str">
            <v>Table J.37 Results for “Has the NDIS helped?” questions answered at first and second plan reassessments, for SFOF version ‘Participant 0 to school’  (n=428) - participants who entered between 1 July 2016 and 30 September 2020</v>
          </cell>
        </row>
        <row r="49">
          <cell r="A49" t="str">
            <v>Table J.38 Results for “Has the NDIS helped?” questions answered at first and second plan reassessments, for SFOF version ‘Participant school to 14' (n=1,277) - participants who entered between 1 July 2016 and 30 September 2020</v>
          </cell>
        </row>
        <row r="50">
          <cell r="A50" t="str">
            <v>Table J.39 Results for “Has the NDIS helped?” questions answered at first and second plan reassessments, for SFOF versions ‘Participant 15 to 24'  (n=684) and ‘Participant 25 and over’ (n=2,379) - participants who entered between 1 July 2016 and 30 September 2020</v>
          </cell>
        </row>
        <row r="51">
          <cell r="A51" t="str">
            <v>Table J.40 Results for “Has the NDIS helped?” questions answered at first and second plan reassessments, for SFOF versions ‘Participant 15 to 24'  (n=684) and ‘Participant 25 and over’ (n=2,379) - participants who entered between 1 July 2016 and 30 September 2020</v>
          </cell>
        </row>
        <row r="52">
          <cell r="A52" t="str">
            <v>Table J.41 Results for “Has the NDIS helped?” questions answered at first and second plan reassessments, for SFOF version ‘Family 0 to 14’ (n=4,768); and for SFOF versions ‘Family 15 to 24’ and ‘Family 25 and over’ combined (n=1,864) - participants who entered between 1 July 2016 and 30 September 2020</v>
          </cell>
        </row>
        <row r="53">
          <cell r="A53" t="str">
            <v>Table J.42 Results for “Has the NDIS helped?” questions answered at first and second plan reassessments, for SFOF version ‘Family 15 to 24’ and ‘Family 25 and over’ combined (n=7,974) - participants who entered between 1 July 2016 and 30 September 2020 – South Australia</v>
          </cell>
        </row>
        <row r="54">
          <cell r="A54" t="str">
            <v>Table J.43 Results for “Has the NDIS helped?” questions answered at first (R1), second (R2) and third (R3) plan reassessments, for SFOF version ‘Participant 0 to school’ (n=311) - participants who entered between 1 July 2016 and 30 September 2019</v>
          </cell>
        </row>
        <row r="55">
          <cell r="A55" t="str">
            <v>Table J.44 Results for “Has the NDIS helped?” questions answered at first (R1), second (R2) and third (R3) plan reassessments, for SFOF version ‘Participant school to 14' (n=1,060) - participants who entered between 1 July 2016 and 30 September 2019</v>
          </cell>
        </row>
        <row r="56">
          <cell r="A56" t="str">
            <v>Table J.45 Results for “Has the NDIS helped?” questions answered at first (R1), second (R2) and third (R3) plan reassessments, for SFOF versions ‘Participant 15 to 24' (n=652) - participants who entered between 1 July 2016 and 30 September 2019</v>
          </cell>
        </row>
        <row r="57">
          <cell r="A57" t="str">
            <v>Table J.46 Results for “Has the NDIS helped?” questions answered atfirst (R1), second (R2) and third (R3) plan reassessments, for SFOF versions ‘Participant 25 and over’ (n=1,955) - participants who entered between 1 July 2016 and 30 September 2019</v>
          </cell>
        </row>
        <row r="58">
          <cell r="A58" t="str">
            <v>Table J.47 Results for “Has the NDIS helped?” questions answered at first, second and third plan reassessments, for SFOF version ‘Family 0 to 14’ (n=18,826) - participants who entered between 1 July 2016 and 30 September 2019 – South Australia</v>
          </cell>
        </row>
        <row r="59">
          <cell r="A59" t="str">
            <v>Table J.48 Results for “Has the NDIS helped?” questions answered at first (R1), second (R2) and third (R3) plan reassessments, for SFOF version ‘Family 15 to 24’ and 'Family 25 and over' combined (n=1,377) - participants who entered between 1 July 2016 and 30 September 2019</v>
          </cell>
        </row>
        <row r="60">
          <cell r="A60" t="str">
            <v>Table J.49 Results for “Has the NDIS helped?” questions answered at first (R1), second (R2), third (R3) and fourth (R4) plan reassessments, for SFOF version ‘Participant 0 to school' (n=282) - participants who entered between 1 July 2016 and 30 September 2018</v>
          </cell>
        </row>
        <row r="61">
          <cell r="A61" t="str">
            <v>Table J.50 Results for “Has the NDIS helped?” questions answered at first (R1), second (R2), third (R3) and fourth (R4) plan reassessments, for SFOF version ‘Participant school to 14' (n=797) - participants who entered between 1 July 2016 and 30 September 2018</v>
          </cell>
        </row>
        <row r="62">
          <cell r="A62" t="str">
            <v>Table J.51 Results for “Has the NDIS helped?” questions answered at first (R1), second (R2), third (R3) and fourth (R4) plan reassessments, for SFOF versions ‘Participant 15 to 24' (n=463) - participants who entered between 1 July 2016 and 30 September 2018</v>
          </cell>
        </row>
        <row r="63">
          <cell r="A63" t="str">
            <v>Table J.52 Results for “Has the NDIS helped?” questions answered atfirst (R1), second (R2), third (R3) and fourth (R4) plan reassessments, for SFOF versions ‘Participant 25 and over’ (n=925) - participants who entered between 1 July 2016 and 30 September 2018</v>
          </cell>
        </row>
        <row r="64">
          <cell r="A64" t="str">
            <v>Table J.53 Results for “Has the NDIS helped?” questions answered at first (R1), second (R2), third (R3) and fourth (R4) plan reassessments, for SFOF version ‘Family 0 to 14’ (n=2,467) - participants who entered between 1 July 2016 and 30 September 2018</v>
          </cell>
        </row>
        <row r="65">
          <cell r="A65" t="str">
            <v>Table J.54 Results for “Has the NDIS helped?” questions answered at first (R1), second (R2), third (R3) and fourth (R4) plan reassessments, for SFOF version ‘Family 15 to 24’ and 'Family 25 and over' combined (n=708) - participants who entered between 1 July 2016 and 30 September 2018</v>
          </cell>
        </row>
        <row r="66">
          <cell r="A66" t="str">
            <v>Table J.55 Results for “Has the NDIS helped?” questions answered at first (R1), second (R2), third (R3), fourth (R4) and fifth (R5) plan reassessments, for SFOF version ‘Participant school to 14' (n=447) - participants who entered between 1 July 2016 and 30 September 2017</v>
          </cell>
        </row>
        <row r="67">
          <cell r="A67" t="str">
            <v>Table J.56 Results for “Has the NDIS helped?” questions answered at first (R1), second (R2), third (R3), fourth (R4) and fifth (R5) plan reassessments, for SFOF versions ‘Participant 15 to 24' (n=223) - participants who entered between 1 July 2016 and 30 September 2017</v>
          </cell>
        </row>
        <row r="68">
          <cell r="A68" t="str">
            <v>Table J.57 Results for “Has the NDIS helped?” questions answered at first (R1), second (R2), third (R3), fourth (R4) and fifth (R5) plan reassessments, for SFOF versions ‘Participant 25 and over’ (n=83) - participants who entered between 1 July 2016 and 30 September 2017</v>
          </cell>
        </row>
        <row r="69">
          <cell r="A69" t="str">
            <v>Table J.58 Results for “Has the NDIS helped?” questions answered at first (R1), second (R2), third (R3), fourth (R4) and fifth (R5) plan reassessments, for SFOF version ‘Family 0 to 14’ (n=918) - participants who entered between 1 July 2016 and 30 September 2017</v>
          </cell>
        </row>
        <row r="70">
          <cell r="A70" t="str">
            <v>Table J.59 Results for “Has the NDIS helped?” questions answered at first (R1), second (R2), third (R3), fourth (R4) and fifth (R5) plan reassessments, for SFOF version ‘Family 15 to 24’ and 'Family 25 and over' combined (n=317) - participants who entered between 1 July 2016 and 30 September 2017</v>
          </cell>
        </row>
        <row r="71">
          <cell r="A71" t="str">
            <v>Table J.60 Results for “Has the NDIS helped?” questions answered at first (R1), second (R2), third (R3), fourth (R4), fifth (R5) and sixth (R6) plan reassessments, for SFOF versions ‘Participant 15 to 24' (n=15) - participants who entered between 1 July 2016 and 30 September 2017</v>
          </cell>
        </row>
        <row r="72">
          <cell r="A72" t="str">
            <v>Table J.61 Results for “Has the NDIS helped?” questions answered at first (R1), second (R2), third (R3), fourth (R4), fifth (R5) and sixth (R6) plan reassessments, for SFOF versions ‘Participant 25 and over’ (n=0) - participants who entered between 1 July 2016 and 30 September 2017</v>
          </cell>
        </row>
        <row r="73">
          <cell r="A73" t="str">
            <v>Table J.62 Results for “Has the NDIS helped?” questions answered at first (R1), second (R2), third (R3), fourth (R4), fifth (R5) and sixth (R6) plan reassessments, for SFOF version ‘Family 0 to 14’ (n=33) - participants who entered between 1 July 2016 and 30 September 2017</v>
          </cell>
        </row>
        <row r="74">
          <cell r="A74" t="str">
            <v>Table J.63 Results for “Has the NDIS helped?” questions answered at first (R1), second (R2), third (R3), fourth (R4), fifth (R5) and sixth (R6) plan reassessments, for SFOF version ‘Family 15 to 24’ and 'Family 25 and over' combined (n=6) - participants who entered between 1 July 2016 and 30 September 2017</v>
          </cell>
        </row>
        <row r="75">
          <cell r="A75" t="str">
            <v>Table J.64 Progress against the NDIA’s corporate plan metrics for ‘participant employment rate’ (n=4,324), ‘participant social and community engagement rate’ (n=4,343), 'parent and carer employment rate' (n=2,956) at entry, first (R1) and second (R2) plan reassessment and 'participant choice and control' (n=2,715) at first and second plan reassessment - participants who entered between 1 July 2016 and 30 September 2020</v>
          </cell>
        </row>
        <row r="76">
          <cell r="A76" t="str">
            <v>Table J.65 Progress against the NDIA’s corporate plan metrics for ‘participant employment rate’ (n=3,546), ‘participant social and community engagement rate’ (n=3,560), ‘parent and carer employment rate’ (n=1,983) at entry, first (R1), second (R2) and third (R3) plan reassessment, and 'participant choice and control' (n=2,303) at first and third plan reassessment - participants who entered between 1 July 2016 and 30 September 2019</v>
          </cell>
        </row>
        <row r="77">
          <cell r="A77" t="str">
            <v>Table J.66 Progress against the NDIA’s corporate plan metrics for ‘participant employment rate’ (n=1,698), ‘participant social and community engagement rate’ (n=1,702), ‘parent and carer employment rate’ (n=1,045) at entry, first (R1), second (R2), third (R3) and fourth (R4) plan reassessment, and 'participant choice and controle' (n=1,208) at first and fourth plan reassessment - participants who entered between 1 July 2016 and 30 September 2018</v>
          </cell>
        </row>
        <row r="78">
          <cell r="A78" t="str">
            <v>Table J.67 Progress against the NDIA’s corporate plan metrics for ‘participant employment rate’ (n=266), ‘participant social and community engagement rate’ (n=276), ‘parent and carer employment rate’ (n=467) at entry, first (R1), second (R2), third (R3), fourth (R4) and fifth (R5) plan reassessment, and 'participant choice and control' (n=261) at first and fifth plan reassessment - participants who entered between 1 July 2016 and 30 September 2017</v>
          </cell>
        </row>
        <row r="79">
          <cell r="A79" t="str">
            <v>Table J.68 Progress against the NDIA’s corporate plan metrics for ‘participant employment rate’ (n=10), ‘participant social and community engagement rate’ (n=9), ‘parent and carer employment rate’ (n=62) at entry, first (R1), second (R2), third (R3), fourth (R4), fifth (R5) and sixth (R6) plan reassessment, and 'participant choice and control' (n=11) at first and sixth plan reassessment - participants who entered between 1 July 2016 and 30 September 2017</v>
          </cell>
        </row>
        <row r="80">
          <cell r="A80" t="str">
            <v>Table J.69 Number of active plans by goal type and primary disability group – South Australia</v>
          </cell>
        </row>
        <row r="81">
          <cell r="A81" t="str">
            <v>Table J.70 Percentage of active plans by goal type and primary disability group – South Australia</v>
          </cell>
        </row>
        <row r="82">
          <cell r="A82" t="str">
            <v>Table J.71 Number of goals in active plans by goal type and primary disability group – South Australia</v>
          </cell>
        </row>
        <row r="83">
          <cell r="A83" t="str">
            <v>Table J.72 Number of active plans by goal type and age group – South Australia</v>
          </cell>
        </row>
        <row r="84">
          <cell r="A84" t="str">
            <v>Table J.73 Percentage of active plans by goal type and age group – South Australia</v>
          </cell>
        </row>
        <row r="85">
          <cell r="A85" t="str">
            <v>Table J.74 Number of goals in active plans by goal type and age group – South Australia</v>
          </cell>
        </row>
        <row r="87">
          <cell r="A87" t="str">
            <v>Table J.75 Proportion of participants who agreed with statements about 'Access' (n = 838 in Prior Quarters, n = 107 in 2022-23 Q1), 'Pre-planning' (n = 738 in Prior Quarters, n = 82 in 2022-23 Q1), 'Planning' (n = 2,902 in Prior Quarters, n = 466 in 2022-23 Q1) and 'Plan reassessment' (n = 8,051 in Prior Quarters, n = 1,130 in 2022-23 Q1) of NDIS journey in 2022-23 Q1 compared to Prior Quarters – Survey administered by the AHA from the Dec 2020 quarter and previously by the Contact Centre – South Australia</v>
          </cell>
        </row>
        <row r="88">
          <cell r="A88" t="str">
            <v>Figure J.8 Trend of satisfaction across the pathway (% Very Good/Good) – South Australia</v>
          </cell>
        </row>
        <row r="89">
          <cell r="A89" t="str">
            <v>Table J.76 Complaints by quarter – South Australia</v>
          </cell>
        </row>
        <row r="90">
          <cell r="A90" t="str">
            <v>Figure J.9 Number and proportion of participant complaints over time incrementally (left) and cumulatively (right) – South Australia</v>
          </cell>
        </row>
        <row r="91">
          <cell r="A91" t="str">
            <v>Table J.77 Participant complaints by typJ. Complaints with a related party who has submitted an access request – South Australia</v>
          </cell>
        </row>
        <row r="92">
          <cell r="A92" t="str">
            <v>Table J.78 AAT Cases by category at 30 September 2022 – South Australia</v>
          </cell>
        </row>
        <row r="93">
          <cell r="A93" t="str">
            <v>Figure J.10 Number and proportion of AAT cases over time incrementally (left) and cumulatively (right) – South Australia</v>
          </cell>
        </row>
        <row r="94">
          <cell r="A94" t="str">
            <v>Table J.79 AAT cases by open/closed and decision – South Australia</v>
          </cell>
        </row>
        <row r="96">
          <cell r="A96" t="str">
            <v>Table J.80 Key markets indicators by quarter – South Australia</v>
          </cell>
        </row>
        <row r="97">
          <cell r="A97" t="str">
            <v>Table J.81 Cumulative number of providers that have been ever active as at 30 September 2022 by quarter of activity – South Australia</v>
          </cell>
        </row>
        <row r="98">
          <cell r="A98" t="str">
            <v>Table J.82 Cumulative number of providers that have been ever active by registration group – South Australia</v>
          </cell>
        </row>
        <row r="99">
          <cell r="A99" t="str">
            <v>Table J.83 Number and proportion of ever active providers in each registration group by legal entity type as at 30 September 2022 – South Australia</v>
          </cell>
        </row>
        <row r="100">
          <cell r="A100" t="str">
            <v>Table J.84 Number and proportion of providers active in 2022-23 Q1 by registration group and first quarter of activity – South Australia</v>
          </cell>
        </row>
        <row r="101">
          <cell r="A101" t="str">
            <v>Table J.85 Number and proportion of providers active in 2022-23 Q1 in each registration group by legal entity type – South Australia</v>
          </cell>
        </row>
        <row r="102">
          <cell r="A102" t="str">
            <v>Table J.86 Distribution of active providers in 2022-23 Q1 by their status in 2021-22 Q4 and payment band in 2022-23 Q1 – South Australia</v>
          </cell>
        </row>
        <row r="103">
          <cell r="A103" t="str">
            <v>Table J.87 Distribution of active participants by method of financial plan management and age group as at 30 September 2022 – South Australia</v>
          </cell>
        </row>
        <row r="104">
          <cell r="A104" t="str">
            <v>Table J.88 Distribution of active participants by method of financial plan management and primary disability group as at 30 September 2022 – South Australia</v>
          </cell>
        </row>
        <row r="105">
          <cell r="A105" t="str">
            <v>Table J.89 Distribution of active participants by method of Financial Plan Management and quarter of plan approval – South Australia</v>
          </cell>
        </row>
        <row r="106">
          <cell r="A106" t="str">
            <v>Table J.90 Distribution of active participants by method of financial plan management over time incrementally and cumulatively – South Australia</v>
          </cell>
        </row>
        <row r="107">
          <cell r="A107" t="str">
            <v>Table J.91 Distribution of plan budgets by method of financial plan management and quarter of plan approval – South Australia</v>
          </cell>
        </row>
        <row r="108">
          <cell r="A108" t="str">
            <v>Table J.92 Distribution of plan budgets by method of financial plan management over time incrementally and cumulatively – South Australia</v>
          </cell>
        </row>
        <row r="109">
          <cell r="A109" t="str">
            <v>Table J.93 Distribution of active participants by support coordination and quarter of plan approval – South Australia</v>
          </cell>
        </row>
        <row r="110">
          <cell r="A110" t="str">
            <v>Table J.94 Duration to plan activation by quarter of initial plan approval for active participants – South Australia</v>
          </cell>
        </row>
        <row r="111">
          <cell r="A111" t="str">
            <v>Table J.95 Proportion of participants who have activated within 12 months at 30 September 2022 – South Australia</v>
          </cell>
        </row>
        <row r="112">
          <cell r="A112" t="str">
            <v>Table J.96 Distribution of plans by utilisation – South Australia</v>
          </cell>
        </row>
        <row r="113">
          <cell r="A113" t="str">
            <v>Table J.97 Proportion of active participants with approved plans accessing mainstream supports – South Australia</v>
          </cell>
        </row>
        <row r="115">
          <cell r="A115" t="str">
            <v>Table J.98 Committed supports by financial year ($m) – South Australia</v>
          </cell>
        </row>
        <row r="116">
          <cell r="A116" t="str">
            <v>Table J.99 Distribution of participants by annualised committed support band (including participants with Supported Independent Living supports) – active participants with initial plan approvals as at 2022-23 Q1 compared with active participants with initial plan approvals as at 2021-22 Q4 – South Australia</v>
          </cell>
        </row>
        <row r="117">
          <cell r="A117" t="str">
            <v>Table J.100 Distribution of participants by annualised committed support band (excluding participants with Supported Independent Living supports) – active participants with initial plan approvals as at 2022-23 Q1 compared with active participants with initial plan approvals as at 2021-22 Q4 – South Australia</v>
          </cell>
        </row>
        <row r="118">
          <cell r="A118" t="str">
            <v>Figure J.11 Average annualised committed supports and average payments by age group as at 30 September 2022 – South Australia</v>
          </cell>
        </row>
        <row r="119">
          <cell r="A119" t="str">
            <v>Figure J.12 Average annualised committed supports and average payments (participants in SIL) by age group as at 30 September 2022 – South Australia</v>
          </cell>
        </row>
        <row r="120">
          <cell r="A120" t="str">
            <v>Figure J.13 Average annualised committed supports and average payments (participants not in SIL) by age group as at 30 September 2022 – South Australia</v>
          </cell>
        </row>
        <row r="121">
          <cell r="A121" t="str">
            <v>Table J.101 Average annualised committed supports and average payments by gender and age group as at 30 September 2022 – South Australia</v>
          </cell>
        </row>
        <row r="122">
          <cell r="A122" t="str">
            <v>Table J.102 Average annualised committed supports and average payments (participants in SIL) by gender and age group as at 30 September 2022 – South Australia</v>
          </cell>
        </row>
        <row r="123">
          <cell r="A123" t="str">
            <v>Table J.103 Average annualised committed supports and average payments (participants not in SIL) by gender and age group as at 30 September 2022 – South Australia</v>
          </cell>
        </row>
        <row r="124">
          <cell r="A124" t="str">
            <v>Figure J.14 Average annualised committed supports and average payments by primary disability group as at 30 September 2022 – South Australia</v>
          </cell>
        </row>
        <row r="125">
          <cell r="A125" t="str">
            <v>Figure J.15 Average annualised committed supports and average payments (participants in SIL) by primary disability group as at 30 September 2022 – South Australia</v>
          </cell>
        </row>
        <row r="126">
          <cell r="A126" t="str">
            <v>Figure J.16 Average annualised committed supports and average payments (participants not in SIL) by primary disability group as at 30 September 2022 – South Australia</v>
          </cell>
        </row>
        <row r="127">
          <cell r="A127" t="str">
            <v>Table J.104 Average annualised committed supports and average payments by gender and primary disability group as at 30 September 2022 – South Australia</v>
          </cell>
        </row>
        <row r="128">
          <cell r="A128" t="str">
            <v>Table J.105 Average annualised committed supports and average payments (participants in SIL) by gender and primary disability group as at 30 September 2022 – South Australia</v>
          </cell>
        </row>
        <row r="129">
          <cell r="A129" t="str">
            <v>Table J.106 Average annualised committed supports and average payments (participants not in SIL) by gender and primary disability group as at 30 September 2022 – South Australia</v>
          </cell>
        </row>
        <row r="130">
          <cell r="A130" t="str">
            <v>Figure J.17 Average annualised committed supports and average payments by reported level of function as at 30 September 2022 – South Australia</v>
          </cell>
        </row>
        <row r="131">
          <cell r="A131" t="str">
            <v>Figure J.18 Average annualised committed supports and average payments (participants in SIL) by reported level of function as at 30 September 2022 – South Australia</v>
          </cell>
        </row>
        <row r="132">
          <cell r="A132" t="str">
            <v>Figure J.19 Average annualised committed supports and average payments (participants not in SIL) by reported level of function as at 30 September 2022 – South Australia</v>
          </cell>
        </row>
        <row r="133">
          <cell r="A133" t="str">
            <v>Table J.107 Total annualised committed supports and total payments by support category as at 30 September 2022 ($m) – South Australia</v>
          </cell>
        </row>
        <row r="134">
          <cell r="A134" t="str">
            <v>Table J.108 Total annualised committed supports and total payments (participants in SIL) by support category as at 30 September 2022 ($m) – South Australia</v>
          </cell>
        </row>
        <row r="135">
          <cell r="A135" t="str">
            <v>Table J.109 Total annualised committed supports and total payments (participants not in SIL) by support category as at 30 September 2022 ($m) – South Australia</v>
          </cell>
        </row>
        <row r="136">
          <cell r="A136" t="str">
            <v>Table J.110 Payments by financial year in which support was provided, compared to committed supports ($m) – South Australia</v>
          </cell>
        </row>
        <row r="137">
          <cell r="A137" t="str">
            <v>Figure J.20 Utilisation of committed supports as at 30 June 2022 and 30 September 2022 – South Australia</v>
          </cell>
        </row>
        <row r="138">
          <cell r="A138" t="str">
            <v>Table J.111 Utilisation of committed supports by plan number from 1 January 2022 to 30 June 2022 – South Australia</v>
          </cell>
        </row>
        <row r="139">
          <cell r="A139" t="str">
            <v>Table J.112 Utilisation of committed supports by SIL status from 1 January 2022 to 30 June 2022 – South Australia</v>
          </cell>
        </row>
        <row r="140">
          <cell r="A140" t="str">
            <v>Table J.113 Utilisation of committed supports by support class from 1 January 2022 to 30 June 2022 – South Australia</v>
          </cell>
        </row>
        <row r="141">
          <cell r="A141" t="str">
            <v>Table J.114 Utilisation of committed supports by remoteness from 1 January 2022 to 30 June 2022 – South Australia</v>
          </cell>
        </row>
        <row r="142">
          <cell r="A142" t="str">
            <v>Table J.115 Percentage change in plan budgets for active participants - South Australia</v>
          </cell>
        </row>
        <row r="143">
          <cell r="A143" t="str">
            <v>Figure J.21 Distribution of the percentage change in plan budgets for plans reassessed in this financial year (1 July 2022 to 30 September 2022) - all participants – South Australia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
      <sheetName val="Footnotes"/>
      <sheetName val="Note"/>
      <sheetName val="Intro"/>
      <sheetName val="Table1"/>
      <sheetName val="Table2"/>
      <sheetName val="Table3"/>
      <sheetName val="Table4"/>
      <sheetName val="Table5"/>
      <sheetName val="Table6"/>
      <sheetName val="Table7"/>
      <sheetName val="Table8"/>
      <sheetName val="Table9"/>
      <sheetName val="Table10"/>
      <sheetName val="Table11"/>
      <sheetName val="Table12"/>
      <sheetName val="Table13"/>
      <sheetName val="Table14"/>
      <sheetName val="Table15"/>
      <sheetName val="Table16"/>
      <sheetName val="Table17"/>
      <sheetName val="Table18"/>
      <sheetName val="Table19"/>
      <sheetName val="Table20"/>
      <sheetName val="Table21"/>
      <sheetName val="Table22"/>
      <sheetName val="Table23"/>
      <sheetName val="Table24"/>
      <sheetName val="Table25"/>
      <sheetName val="Table26"/>
      <sheetName val="Table27"/>
      <sheetName val="Table28"/>
      <sheetName val="Table29"/>
      <sheetName val="Table30"/>
      <sheetName val="Table31"/>
      <sheetName val="Table32"/>
      <sheetName val="Table33"/>
      <sheetName val="Table34"/>
      <sheetName val="Table35"/>
      <sheetName val="Table36"/>
      <sheetName val="Table37"/>
      <sheetName val="Table38"/>
      <sheetName val="Table39"/>
      <sheetName val="Table40"/>
      <sheetName val="Table41"/>
      <sheetName val="Table42"/>
      <sheetName val="Table43"/>
      <sheetName val="Table44"/>
      <sheetName val="Table45"/>
      <sheetName val="Table46"/>
      <sheetName val="Table47"/>
      <sheetName val="Table48"/>
      <sheetName val="Table49"/>
      <sheetName val="Table50"/>
      <sheetName val="Table51"/>
      <sheetName val="Table52"/>
      <sheetName val="Table53"/>
      <sheetName val="Table54"/>
      <sheetName val="Table55"/>
      <sheetName val="Table56"/>
      <sheetName val="Table57"/>
      <sheetName val="Table58"/>
      <sheetName val="Table59"/>
      <sheetName val="Table60"/>
      <sheetName val="Table61"/>
      <sheetName val="Table62"/>
      <sheetName val="Table63"/>
      <sheetName val="Table64"/>
      <sheetName val="Table65"/>
      <sheetName val="Table66"/>
      <sheetName val="Table67"/>
      <sheetName val="Table68"/>
      <sheetName val="Table69"/>
      <sheetName val="Table70"/>
      <sheetName val="Table71"/>
      <sheetName val="Table72"/>
      <sheetName val="Table73"/>
      <sheetName val="Table74"/>
      <sheetName val="Table75"/>
      <sheetName val="Table76"/>
      <sheetName val="Table77"/>
      <sheetName val="Table78"/>
      <sheetName val="Table79"/>
      <sheetName val="Table80"/>
      <sheetName val="Table81"/>
      <sheetName val="Table82"/>
      <sheetName val="Table83"/>
      <sheetName val="Table84"/>
      <sheetName val="Table85"/>
    </sheetNames>
    <sheetDataSet>
      <sheetData sheetId="0"/>
      <sheetData sheetId="1"/>
      <sheetData sheetId="2"/>
      <sheetData sheetId="3">
        <row r="3">
          <cell r="A3" t="str">
            <v>Table N.1  Active participants including ECA at 30 September 2022</v>
          </cell>
        </row>
        <row r="4">
          <cell r="A4" t="str">
            <v>Table N.2  Number of active participant plans by age group at 30 September 2022</v>
          </cell>
        </row>
        <row r="5">
          <cell r="A5" t="str">
            <v>Table N.3  Proportion of active participant plans by age group at 30 September 2022</v>
          </cell>
        </row>
        <row r="6">
          <cell r="A6" t="str">
            <v>Table N.4  Number of active participant plans (participants in SIL) by age group at 30 September 2022</v>
          </cell>
        </row>
        <row r="7">
          <cell r="A7" t="str">
            <v>Table N.5  Proportion of active participant plans (participants in SIL) by age group at 30 September 2022</v>
          </cell>
        </row>
        <row r="8">
          <cell r="A8" t="str">
            <v>Table N.6  Number of active participant plans (participants not in SIL) by age group at 30 September 2022</v>
          </cell>
        </row>
        <row r="9">
          <cell r="A9" t="str">
            <v>Table N.7  Proportion of active participant plans (participants not in SIL) by age group at 30 September 2022</v>
          </cell>
        </row>
        <row r="10">
          <cell r="A10" t="str">
            <v>Table N.8  Number of active participant plans by primary disability group at 30 September 2022</v>
          </cell>
        </row>
        <row r="11">
          <cell r="A11" t="str">
            <v>Table N.9  Proportion of active participant plans by primary disability group at 30 September 2022</v>
          </cell>
        </row>
        <row r="12">
          <cell r="A12" t="str">
            <v>Table N.10  Number of active participant plans (participants in SIL) by primary disability group at 30 September 2022</v>
          </cell>
        </row>
        <row r="13">
          <cell r="A13" t="str">
            <v>Table N.11  Proportion of active participant plans (participants in SIL) by primary disability group at 30 September 2022</v>
          </cell>
        </row>
        <row r="14">
          <cell r="A14" t="str">
            <v>Table N.12  Number of active participant plans (participants not in SIL) by primary disability group at 30 September 2022</v>
          </cell>
        </row>
        <row r="15">
          <cell r="A15" t="str">
            <v>Table N.13  Proportion of active participant plans (participants not in SIL) by primary disability group at 30 September 2022</v>
          </cell>
        </row>
        <row r="16">
          <cell r="A16" t="str">
            <v>Table N.14  Number of active participant plans by gender at 30 September 2022</v>
          </cell>
        </row>
        <row r="17">
          <cell r="A17" t="str">
            <v>Table N.15  Proportion of active participant plans by gender at 30 September 2022</v>
          </cell>
        </row>
        <row r="18">
          <cell r="A18" t="str">
            <v>Table N.16  Number of active participant plans (participants in SIL) by gender at 30 September 2022</v>
          </cell>
        </row>
        <row r="19">
          <cell r="A19" t="str">
            <v>Table N.17  Proportion of active participant plans (participants in SIL) by gender at 30 September 2022</v>
          </cell>
        </row>
        <row r="20">
          <cell r="A20" t="str">
            <v>Table N.18  Number of active participant plans (participants not in SIL) by gender at 30 September 2022</v>
          </cell>
        </row>
        <row r="21">
          <cell r="A21" t="str">
            <v>Table N.19  Proportion of active participant plans (participants not in SIL) by gender at 30 September 2022</v>
          </cell>
        </row>
        <row r="22">
          <cell r="A22" t="str">
            <v>Table N.20  Number of active participant plans by other characteristics at 30 September 2022</v>
          </cell>
        </row>
        <row r="23">
          <cell r="A23" t="str">
            <v>Table N.21  Proportion of active participant plans by other characteristics at 30 September 2022</v>
          </cell>
        </row>
        <row r="24">
          <cell r="A24" t="str">
            <v>Table N.22  Participation rates by gender at 30 September 2022</v>
          </cell>
        </row>
        <row r="25">
          <cell r="A25" t="str">
            <v>Table N.23  Participation rates by age group at 30 September 2022</v>
          </cell>
        </row>
        <row r="26">
          <cell r="A26" t="str">
            <v>Table N.24  Proportion of participants rating their overall experience as good or very good in the latest quarter</v>
          </cell>
        </row>
        <row r="27">
          <cell r="A27" t="str">
            <v>Table N.25  Progress against the NDIA's corporate plan metrics for 'participant employment rate', 'participant social and community engagement rate',  'parent and carer employment rate' and ‘participant choice and control’</v>
          </cell>
        </row>
        <row r="28">
          <cell r="A28" t="str">
            <v>Table N.26  Distribution of active participant by method of financial plan management at 30 September 2022</v>
          </cell>
        </row>
        <row r="29">
          <cell r="A29" t="str">
            <v>Table N.27  Distribution of plan budget amount by method of financial plan management</v>
          </cell>
        </row>
        <row r="30">
          <cell r="A30" t="str">
            <v>Table N.28  Estimated number of plan reviews - excluding plans less than 31 days</v>
          </cell>
        </row>
        <row r="31">
          <cell r="A31" t="str">
            <v>Table N.29  Number and rates of participant complaints</v>
          </cell>
        </row>
        <row r="32">
          <cell r="A32" t="str">
            <v>Table N.30  Duration to plan activation for active participants</v>
          </cell>
        </row>
        <row r="33">
          <cell r="A33" t="str">
            <v>Table N.31  Number of ever active providers by legal entity type</v>
          </cell>
        </row>
        <row r="34">
          <cell r="A34" t="str">
            <v>Table N.32   Number of active providers in 2022-23 Q1 by legal entity type</v>
          </cell>
        </row>
        <row r="35">
          <cell r="A35" t="str">
            <v>Table N.33  Committed supports by financial year ($m)</v>
          </cell>
        </row>
        <row r="36">
          <cell r="A36" t="str">
            <v>Table N.34  Payments by financial year in which support was provided ($m)</v>
          </cell>
        </row>
        <row r="37">
          <cell r="A37" t="str">
            <v>Table N.35  Total annualised committed supports by gender as at 30 September 2022 ($m)</v>
          </cell>
        </row>
        <row r="38">
          <cell r="A38" t="str">
            <v>Table N.36  Average annualised committed supports by gender as at 30 September 2022 ($)</v>
          </cell>
        </row>
        <row r="39">
          <cell r="A39" t="str">
            <v>Table N.37  Total annualised committed supports by age group as at 30 September 2022 ($m)</v>
          </cell>
        </row>
        <row r="40">
          <cell r="A40" t="str">
            <v>Table N.38  Average annualised committed supports by age group as at 30 September 2022 ($)</v>
          </cell>
        </row>
        <row r="41">
          <cell r="A41" t="str">
            <v>Table N.39  Total annualised committed supports by primary disability group as at 30 September 2022 ($m)</v>
          </cell>
        </row>
        <row r="42">
          <cell r="A42" t="str">
            <v>Table N.40  Average annualised committed supports by primary disability group as at 30 September 2022 ($)</v>
          </cell>
        </row>
        <row r="43">
          <cell r="A43" t="str">
            <v>Table N.41  Average annualised committed supports by reported level of function as at 30 September 2022 ($)</v>
          </cell>
        </row>
        <row r="45">
          <cell r="A45" t="str">
            <v>Table N.43  Total annualised committed supports (participants in SIL) by gender as at 30 September 2022 ($m)</v>
          </cell>
        </row>
        <row r="46">
          <cell r="A46" t="str">
            <v>Table N.44  Average annualised committed supports (participants in SIL) by gender as at 30 September 2022 ($)</v>
          </cell>
        </row>
        <row r="47">
          <cell r="A47" t="str">
            <v>Table N.45  Total annualised committed supports (participants in SIL) by age group as at 30 September 2022 ($m)</v>
          </cell>
        </row>
        <row r="48">
          <cell r="A48" t="str">
            <v>Table N.46  Average annualised committed supports (participants in SIL) by age group as at 30 September 2022 ($)</v>
          </cell>
        </row>
        <row r="49">
          <cell r="A49" t="str">
            <v>Table N.47  Total annualised committed supports (participants in SIL) by primary disability group as at 30 September 2022 ($m)</v>
          </cell>
        </row>
        <row r="50">
          <cell r="A50" t="str">
            <v>Table N.48  Average annualised committed supports (participants in SIL) by primary disability group as at 30 September 2022 ($)</v>
          </cell>
        </row>
        <row r="51">
          <cell r="A51" t="str">
            <v>Table N.49  Average annualised committed supports (participants in SIL) by reported level of function as at 30 September 2022 ($)</v>
          </cell>
        </row>
        <row r="52">
          <cell r="A52" t="str">
            <v>Table N.50  Total annualised committed supports (participants in SIL) by support category as at 30 September 2022 ($m)</v>
          </cell>
        </row>
        <row r="53">
          <cell r="A53" t="str">
            <v>Table N.51  Total annualised committed supports (participants not in SIL) by gender as at 30 September 2022 ($m)</v>
          </cell>
        </row>
        <row r="54">
          <cell r="A54" t="str">
            <v>Table N.52  Average annualised committed supports (participants not in SIL) by gender as at 30 September 2022 ($)</v>
          </cell>
        </row>
        <row r="55">
          <cell r="A55" t="str">
            <v>Table N.53  Total annualised committed supports (participants not in SIL) by age group as at 30 September 2022 ($m)</v>
          </cell>
        </row>
        <row r="56">
          <cell r="A56" t="str">
            <v>Table N.54  Average annualised committed supports (participants not in SIL) by age group as at 30 September 2022 ($)</v>
          </cell>
        </row>
        <row r="57">
          <cell r="A57" t="str">
            <v>Table N.55  Total annualised committed supports (participants not in SIL) by primary disability group as at 30 September 2022 ($m)</v>
          </cell>
        </row>
        <row r="58">
          <cell r="A58" t="str">
            <v>Table N.56  Average annualised committed supports (participants not in SIL) by primary disability group as at 30 September 2022 ($)</v>
          </cell>
        </row>
        <row r="59">
          <cell r="A59" t="str">
            <v>Table N.57  Average annualised committed supports (participants not in SIL) by reported level of function as at 30 September 2022 ($)</v>
          </cell>
        </row>
        <row r="60">
          <cell r="A60" t="str">
            <v>Table N.58  Total annualised committed supports (participants not in SIL) by support category as at 30 September 2022 ($m)</v>
          </cell>
        </row>
        <row r="61">
          <cell r="A61" t="str">
            <v>Table N.59  Total payments by gender for the year ending 30 September 2022 ($m)</v>
          </cell>
        </row>
        <row r="62">
          <cell r="A62" t="str">
            <v>Table N.60  Average payments by gender for the year ending 30 September 2022 ($)</v>
          </cell>
        </row>
        <row r="63">
          <cell r="A63" t="str">
            <v>Table N.61  Total payments by age group for the year ending 30 September 2022 ($m)</v>
          </cell>
        </row>
        <row r="64">
          <cell r="A64" t="str">
            <v>Table N.62  Average payments by age group for the year ending 30 September 2022 ($)</v>
          </cell>
        </row>
        <row r="65">
          <cell r="A65" t="str">
            <v>Table N.63  Total payments by primary disability group for the year ending 30 September 2022 ($m)</v>
          </cell>
        </row>
        <row r="66">
          <cell r="A66" t="str">
            <v>Table N.64  Average payments by primary disability group for the year ending 30 September 2022 ($)</v>
          </cell>
        </row>
        <row r="67">
          <cell r="A67" t="str">
            <v>Table N.65  Average payments by reported level of function for the year ending 30 September 2022 ($)</v>
          </cell>
        </row>
        <row r="68">
          <cell r="A68" t="str">
            <v>Table N.66  Total payments by support category for the year ending 30 September 2022 ($m)</v>
          </cell>
        </row>
        <row r="69">
          <cell r="A69" t="str">
            <v>Table N.67  Total payments (participants in SIL) by gender for the year ending 30 September 2022 ($m)</v>
          </cell>
        </row>
        <row r="70">
          <cell r="A70" t="str">
            <v>Table N.68  Average payments (participants in SIL) by gender for the year ending 30 September 2022 ($)</v>
          </cell>
        </row>
        <row r="71">
          <cell r="A71" t="str">
            <v>Table N.69  Total payments (participants in SIL) by age group for the year ending 30 September 2022 ($m)</v>
          </cell>
        </row>
        <row r="72">
          <cell r="A72" t="str">
            <v>Table N.70  Average payments (participants in SIL) by age group for the year ending 30 September 2022 ($)</v>
          </cell>
        </row>
        <row r="73">
          <cell r="A73" t="str">
            <v>Table N.71  Total payments (participants in SIL) by primary disability group for the year ending 30 September 2022 ($m)</v>
          </cell>
        </row>
        <row r="74">
          <cell r="A74" t="str">
            <v>Table N.72  Average payments (participants in SIL) by primary disability group for the year ending 30 September 2022 ($)</v>
          </cell>
        </row>
        <row r="75">
          <cell r="A75" t="str">
            <v>Table N.73  Average payments (participants in SIL) by reported level of function for the year ending 30 September 2022 ($)</v>
          </cell>
        </row>
        <row r="76">
          <cell r="A76" t="str">
            <v>Table N.74  Total payments (participants in SIL) by support category for the year ending 30 September 2022 ($m)</v>
          </cell>
        </row>
        <row r="77">
          <cell r="A77" t="str">
            <v>Table N.75  Total payments (participants not in SIL) by gender for the year ending 30 September 2022 ($m)</v>
          </cell>
        </row>
        <row r="78">
          <cell r="A78" t="str">
            <v>Table N.76  Average payments (participants not in SIL) by gender for the year ending 30 September 2022 ($)</v>
          </cell>
        </row>
        <row r="79">
          <cell r="A79" t="str">
            <v>Table N.77  Total payments (participants not in SIL) by age group for the year ending 30 September 2022 ($m)</v>
          </cell>
        </row>
        <row r="80">
          <cell r="A80" t="str">
            <v>Table N.78  Average payments (participants not in SIL) by age group for the year ending 30 September 2022 ($)</v>
          </cell>
        </row>
        <row r="81">
          <cell r="A81" t="str">
            <v>Table N.79  Total payments (participants not in SIL) by primary disability group for the year ending 30 September 2022 ($m)</v>
          </cell>
        </row>
        <row r="82">
          <cell r="A82" t="str">
            <v>Table N.80  Average payments (participants not in SIL) by primary disability group for the year ending 30 September 2022 ($)</v>
          </cell>
        </row>
        <row r="83">
          <cell r="A83" t="str">
            <v>Table N.81  Average payments (participants not in SIL) by reported level of function for the year ending 30 September 2022 ($)</v>
          </cell>
        </row>
        <row r="84">
          <cell r="A84" t="str">
            <v>Table N.82  Total payments ($m) (participants not in SIL) by support category for the year ending 30 September 2022 ($m)</v>
          </cell>
        </row>
        <row r="85">
          <cell r="A85" t="str">
            <v>Table N.83  Distribution of the percentage change in plan budgets for plans reviewed in this financial year (1 July 2022 to 30 September 2022) - all participants</v>
          </cell>
        </row>
        <row r="86">
          <cell r="A86" t="str">
            <v>Table N.84  Utilisation rates split by participants in SIL and those not in SIL, and first and subsequent plans</v>
          </cell>
        </row>
        <row r="87">
          <cell r="A87" t="str">
            <v>Table N.85  Participant Service Guarantee Timeframes (% guarantees met) for the quarter ending 30 September 2022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2231A8F-49DF-4495-B6F6-2897A9A47639}" name="Table7" displayName="Table7" ref="A2:B8" totalsRowShown="0" headerRowDxfId="79">
  <autoFilter ref="A2:B8" xr:uid="{F2231A8F-49DF-4495-B6F6-2897A9A47639}">
    <filterColumn colId="0" hiddenButton="1"/>
    <filterColumn colId="1" hiddenButton="1"/>
  </autoFilter>
  <tableColumns count="2">
    <tableColumn id="1" xr3:uid="{CBF687B9-BD8A-49E4-AAC2-2CA4C486BBE8}" name="Heading" dataDxfId="78"/>
    <tableColumn id="2" xr3:uid="{D7C4BEF8-DDC2-48DB-8B1F-72E3458B820D}" name="Link" dataDxfId="77" dataCellStyle="Hyperlink"/>
  </tableColumns>
  <tableStyleInfo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I101" totalsRowShown="0" headerRowDxfId="75" dataDxfId="74" tableBorderDxfId="73">
  <autoFilter ref="A2:I10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000-000001000000}" name="Service district" dataDxfId="72"/>
    <tableColumn id="2" xr3:uid="{00000000-0010-0000-0000-000002000000}" name="Phasing date" dataDxfId="71"/>
    <tableColumn id="3" xr3:uid="{00000000-0010-0000-0000-000003000000}" name="Core supports (Count)" dataDxfId="70"/>
    <tableColumn id="4" xr3:uid="{00000000-0010-0000-0000-000004000000}" name="Core supports (Percentage)" dataDxfId="69"/>
    <tableColumn id="5" xr3:uid="{00000000-0010-0000-0000-000005000000}" name="Capacity Building supports (Count)" dataDxfId="68"/>
    <tableColumn id="6" xr3:uid="{00000000-0010-0000-0000-000006000000}" name="Capacity Building supports (Percentage)" dataDxfId="67"/>
    <tableColumn id="7" xr3:uid="{00000000-0010-0000-0000-000007000000}" name="Capital supports (Count)" dataDxfId="66"/>
    <tableColumn id="8" xr3:uid="{00000000-0010-0000-0000-000008000000}" name="Capital supports (Percentage)" dataDxfId="65"/>
    <tableColumn id="9" xr3:uid="{00000000-0010-0000-0000-000009000000}" name="Total active participants" dataDxfId="64"/>
  </tableColumns>
  <tableStyleInfo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F101" totalsRowShown="0" headerRowDxfId="62" dataDxfId="61" tableBorderDxfId="60">
  <autoFilter ref="A2:F101" xr:uid="{00000000-0009-0000-0100-000002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Service district" dataDxfId="59"/>
    <tableColumn id="2" xr3:uid="{00000000-0010-0000-0100-000002000000}" name="Average annualised committed supports" dataDxfId="58"/>
    <tableColumn id="3" xr3:uid="{00000000-0010-0000-0100-000003000000}" name="Median annualised committed supports" dataDxfId="57"/>
    <tableColumn id="4" xr3:uid="{00000000-0010-0000-0100-000004000000}" name="Average payments" dataDxfId="56"/>
    <tableColumn id="5" xr3:uid="{00000000-0010-0000-0100-000005000000}" name="Median payments" dataDxfId="55"/>
    <tableColumn id="6" xr3:uid="{00000000-0010-0000-0100-000006000000}" name="Total active participants" dataDxfId="54"/>
  </tableColumns>
  <tableStyleInfo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F101" totalsRowShown="0" headerRowDxfId="52" dataDxfId="51" tableBorderDxfId="50">
  <autoFilter ref="A2:F101" xr:uid="{00000000-0009-0000-0100-000003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Service district" dataDxfId="49"/>
    <tableColumn id="2" xr3:uid="{00000000-0010-0000-0200-000002000000}" name="Average annualised committed supports" dataDxfId="48"/>
    <tableColumn id="3" xr3:uid="{00000000-0010-0000-0200-000003000000}" name="Median annualised committed supports" dataDxfId="47"/>
    <tableColumn id="4" xr3:uid="{00000000-0010-0000-0200-000004000000}" name="Average payments" dataDxfId="46"/>
    <tableColumn id="5" xr3:uid="{00000000-0010-0000-0200-000005000000}" name="Median payments" dataDxfId="45"/>
    <tableColumn id="6" xr3:uid="{00000000-0010-0000-0200-000006000000}" name="Total active participants not in SIL" dataDxfId="44"/>
  </tableColumns>
  <tableStyleInfo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2:J92" totalsRowShown="0" headerRowDxfId="42" dataDxfId="41" tableBorderDxfId="40" dataCellStyle="Percent">
  <autoFilter ref="A2:J9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300-000001000000}" name="Service district" dataDxfId="39"/>
    <tableColumn id="2" xr3:uid="{00000000-0010-0000-0300-000002000000}" name="0 to 6 years" dataDxfId="38" dataCellStyle="Percent"/>
    <tableColumn id="3" xr3:uid="{00000000-0010-0000-0300-000003000000}" name="7 to 14 years" dataDxfId="37" dataCellStyle="Percent"/>
    <tableColumn id="4" xr3:uid="{00000000-0010-0000-0300-000004000000}" name="15 to 18 years" dataDxfId="36" dataCellStyle="Percent"/>
    <tableColumn id="5" xr3:uid="{00000000-0010-0000-0300-000005000000}" name="19 to 24 years" dataDxfId="35" dataCellStyle="Percent"/>
    <tableColumn id="6" xr3:uid="{00000000-0010-0000-0300-000006000000}" name="25 to 34 years" dataDxfId="34" dataCellStyle="Percent"/>
    <tableColumn id="7" xr3:uid="{00000000-0010-0000-0300-000007000000}" name="35 to 44 years" dataDxfId="33" dataCellStyle="Percent"/>
    <tableColumn id="8" xr3:uid="{00000000-0010-0000-0300-000008000000}" name="45 to 54 years" dataDxfId="32" dataCellStyle="Percent"/>
    <tableColumn id="9" xr3:uid="{00000000-0010-0000-0300-000009000000}" name="55 to 64 years" dataDxfId="31" dataCellStyle="Percent"/>
    <tableColumn id="10" xr3:uid="{00000000-0010-0000-0300-00000A000000}" name="Total excl. 65+ years" dataDxfId="30" dataCellStyle="Percent"/>
  </tableColumns>
  <tableStyleInfo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2:J92" totalsRowShown="0" headerRowDxfId="28" dataDxfId="26" headerRowBorderDxfId="27" tableBorderDxfId="25" dataCellStyle="Percent">
  <autoFilter ref="A2:J92"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400-000001000000}" name="Service District" dataDxfId="24"/>
    <tableColumn id="2" xr3:uid="{00000000-0010-0000-0400-000002000000}" name="0 to 6 years" dataDxfId="23" dataCellStyle="Percent"/>
    <tableColumn id="3" xr3:uid="{00000000-0010-0000-0400-000003000000}" name="7 to 14 years" dataDxfId="22" dataCellStyle="Percent"/>
    <tableColumn id="4" xr3:uid="{00000000-0010-0000-0400-000004000000}" name="15 to 18 years" dataDxfId="21" dataCellStyle="Percent"/>
    <tableColumn id="5" xr3:uid="{00000000-0010-0000-0400-000005000000}" name="19 to 24 years" dataDxfId="20" dataCellStyle="Percent"/>
    <tableColumn id="6" xr3:uid="{00000000-0010-0000-0400-000006000000}" name="25 to 34 years" dataDxfId="19" dataCellStyle="Percent"/>
    <tableColumn id="7" xr3:uid="{00000000-0010-0000-0400-000007000000}" name="35 to 44 years" dataDxfId="18" dataCellStyle="Percent"/>
    <tableColumn id="8" xr3:uid="{00000000-0010-0000-0400-000008000000}" name="45 to 54 years" dataDxfId="17" dataCellStyle="Percent"/>
    <tableColumn id="9" xr3:uid="{00000000-0010-0000-0400-000009000000}" name="55 to 64 years" dataDxfId="16" dataCellStyle="Percent"/>
    <tableColumn id="10" xr3:uid="{00000000-0010-0000-0400-00000A000000}" name="Total excl. 65+ years" dataDxfId="15" dataCellStyle="Percent"/>
  </tableColumns>
  <tableStyleInfo showFirstColumn="1"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2:J92" totalsRowShown="0" headerRowDxfId="13" dataDxfId="11" headerRowBorderDxfId="12" tableBorderDxfId="10" dataCellStyle="Percent">
  <autoFilter ref="A2:J92"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500-000001000000}" name="Service District" dataDxfId="9"/>
    <tableColumn id="2" xr3:uid="{00000000-0010-0000-0500-000002000000}" name="0 to 6 years" dataDxfId="8" dataCellStyle="Percent"/>
    <tableColumn id="3" xr3:uid="{00000000-0010-0000-0500-000003000000}" name="7 to 14 years" dataDxfId="7" dataCellStyle="Percent"/>
    <tableColumn id="4" xr3:uid="{00000000-0010-0000-0500-000004000000}" name="15 to 18 years" dataDxfId="6" dataCellStyle="Percent"/>
    <tableColumn id="5" xr3:uid="{00000000-0010-0000-0500-000005000000}" name="19 to 24 years" dataDxfId="5" dataCellStyle="Percent"/>
    <tableColumn id="6" xr3:uid="{00000000-0010-0000-0500-000006000000}" name="25 to 34 years" dataDxfId="4" dataCellStyle="Percent"/>
    <tableColumn id="7" xr3:uid="{00000000-0010-0000-0500-000007000000}" name="35 to 44 years" dataDxfId="3" dataCellStyle="Percent"/>
    <tableColumn id="8" xr3:uid="{00000000-0010-0000-0500-000008000000}" name="45 to 54 years" dataDxfId="2" dataCellStyle="Percent"/>
    <tableColumn id="9" xr3:uid="{00000000-0010-0000-0500-000009000000}" name="55 to 64 years" dataDxfId="1" dataCellStyle="Percent"/>
    <tableColumn id="10" xr3:uid="{00000000-0010-0000-0500-00000A000000}" name="Total excl. 65+ years" dataDxfId="0" dataCellStyle="Percent"/>
  </tableColumns>
  <tableStyleInfo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DD72F-7DEB-47F2-A927-79B34676E291}">
  <sheetPr codeName="Sheet19">
    <tabColor rgb="FFF7EEF7"/>
  </sheetPr>
  <dimension ref="A1:AG46"/>
  <sheetViews>
    <sheetView topLeftCell="A9" workbookViewId="0"/>
  </sheetViews>
  <sheetFormatPr defaultColWidth="8.85546875" defaultRowHeight="15" outlineLevelRow="1" x14ac:dyDescent="0.25"/>
  <cols>
    <col min="1" max="1" width="4" style="1" customWidth="1"/>
    <col min="2" max="2" width="6.42578125" style="1" bestFit="1" customWidth="1"/>
    <col min="3" max="3" width="10.42578125" style="9" customWidth="1"/>
    <col min="4" max="4" width="112.42578125" style="3" customWidth="1"/>
    <col min="5" max="5" width="16.28515625" style="20" customWidth="1"/>
    <col min="18" max="18" width="5.42578125" style="2" customWidth="1"/>
    <col min="20" max="16384" width="8.85546875" style="1"/>
  </cols>
  <sheetData>
    <row r="1" spans="1:33" s="11" customFormat="1" ht="18" x14ac:dyDescent="0.25">
      <c r="A1" s="11" t="s">
        <v>4</v>
      </c>
      <c r="C1" s="14"/>
      <c r="D1" s="13"/>
      <c r="E1" s="17"/>
      <c r="R1" s="12"/>
    </row>
    <row r="2" spans="1:33" ht="25.5" x14ac:dyDescent="0.25">
      <c r="D2" s="10" t="s">
        <v>48</v>
      </c>
      <c r="E2" s="18"/>
      <c r="F2" s="19"/>
    </row>
    <row r="3" spans="1:33" outlineLevel="1" x14ac:dyDescent="0.25">
      <c r="B3" s="1" t="s">
        <v>49</v>
      </c>
      <c r="C3" s="9">
        <v>885</v>
      </c>
    </row>
    <row r="4" spans="1:33" outlineLevel="1" x14ac:dyDescent="0.25">
      <c r="B4" s="1" t="s">
        <v>50</v>
      </c>
      <c r="C4" s="9">
        <v>901</v>
      </c>
    </row>
    <row r="5" spans="1:33" outlineLevel="1" x14ac:dyDescent="0.25"/>
    <row r="6" spans="1:33" ht="15.75" outlineLevel="1" thickBot="1" x14ac:dyDescent="0.3"/>
    <row r="7" spans="1:33" ht="15.75" thickBot="1" x14ac:dyDescent="0.3">
      <c r="B7" s="8" t="s">
        <v>3</v>
      </c>
      <c r="C7" s="7" t="s">
        <v>2</v>
      </c>
      <c r="D7" s="6" t="s">
        <v>1</v>
      </c>
      <c r="E7" s="21"/>
    </row>
    <row r="8" spans="1:33" ht="25.5" x14ac:dyDescent="0.25">
      <c r="A8" s="22"/>
      <c r="B8" s="4">
        <f>C3</f>
        <v>885</v>
      </c>
      <c r="C8" s="9" t="s">
        <v>0</v>
      </c>
      <c r="D8" s="5" t="s">
        <v>614</v>
      </c>
      <c r="E8" s="21"/>
    </row>
    <row r="9" spans="1:33" ht="38.25" x14ac:dyDescent="0.25">
      <c r="A9" s="22"/>
      <c r="B9" s="4">
        <f t="shared" ref="B9:B24" si="0">IF(B8=$C$4,,B8+1)</f>
        <v>886</v>
      </c>
      <c r="C9" s="9" t="s">
        <v>0</v>
      </c>
      <c r="D9" s="5" t="s">
        <v>615</v>
      </c>
      <c r="E9" s="21"/>
    </row>
    <row r="10" spans="1:33" ht="25.5" x14ac:dyDescent="0.25">
      <c r="A10" s="22"/>
      <c r="B10" s="4">
        <f t="shared" si="0"/>
        <v>887</v>
      </c>
      <c r="C10" s="9" t="s">
        <v>0</v>
      </c>
      <c r="D10" s="5" t="s">
        <v>616</v>
      </c>
      <c r="E10" s="21"/>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row>
    <row r="11" spans="1:33" ht="38.25" x14ac:dyDescent="0.2">
      <c r="A11" s="22"/>
      <c r="B11" s="4">
        <f t="shared" si="0"/>
        <v>888</v>
      </c>
      <c r="C11" s="9" t="s">
        <v>0</v>
      </c>
      <c r="D11" s="5" t="s">
        <v>617</v>
      </c>
      <c r="E11" s="21"/>
      <c r="F11" s="2"/>
      <c r="G11" s="2"/>
      <c r="H11" s="2"/>
      <c r="I11" s="2"/>
      <c r="J11" s="2"/>
      <c r="K11" s="2"/>
      <c r="L11" s="2"/>
      <c r="M11" s="2"/>
      <c r="N11" s="2"/>
      <c r="O11" s="2"/>
      <c r="P11" s="2"/>
      <c r="Q11" s="2"/>
      <c r="S11" s="2"/>
      <c r="T11" s="2"/>
      <c r="U11" s="2"/>
      <c r="V11" s="2"/>
      <c r="W11" s="2"/>
      <c r="X11" s="2"/>
      <c r="Y11" s="2"/>
      <c r="Z11" s="2"/>
      <c r="AA11" s="2"/>
      <c r="AB11" s="2"/>
      <c r="AC11" s="2"/>
      <c r="AD11" s="2"/>
      <c r="AE11" s="2"/>
      <c r="AF11" s="2"/>
      <c r="AG11" s="2"/>
    </row>
    <row r="12" spans="1:33" ht="12.75" x14ac:dyDescent="0.25">
      <c r="A12" s="22"/>
      <c r="B12" s="4">
        <f t="shared" si="0"/>
        <v>889</v>
      </c>
      <c r="C12" s="9" t="s">
        <v>0</v>
      </c>
      <c r="D12" s="5" t="s">
        <v>618</v>
      </c>
      <c r="E12" s="21"/>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row>
    <row r="13" spans="1:33" ht="12.75" x14ac:dyDescent="0.2">
      <c r="A13" s="22"/>
      <c r="B13" s="4">
        <f t="shared" si="0"/>
        <v>890</v>
      </c>
      <c r="C13" s="9" t="s">
        <v>0</v>
      </c>
      <c r="D13" s="5" t="s">
        <v>619</v>
      </c>
      <c r="E13" s="21"/>
      <c r="F13" s="2"/>
      <c r="G13" s="2"/>
      <c r="H13" s="2"/>
      <c r="I13" s="2"/>
      <c r="J13" s="2"/>
      <c r="K13" s="2"/>
      <c r="L13" s="2"/>
      <c r="M13" s="2"/>
      <c r="N13" s="2"/>
      <c r="O13" s="2"/>
      <c r="P13" s="2"/>
      <c r="Q13" s="2"/>
      <c r="S13" s="2"/>
      <c r="T13" s="2"/>
      <c r="U13" s="2"/>
      <c r="V13" s="2"/>
      <c r="W13" s="2"/>
      <c r="X13" s="2"/>
      <c r="Y13" s="2"/>
      <c r="Z13" s="2"/>
      <c r="AA13" s="2"/>
      <c r="AB13" s="2"/>
      <c r="AC13" s="2"/>
      <c r="AD13" s="2"/>
      <c r="AE13" s="2"/>
      <c r="AF13" s="2"/>
      <c r="AG13" s="2"/>
    </row>
    <row r="14" spans="1:33" ht="12.75" x14ac:dyDescent="0.25">
      <c r="A14" s="22"/>
      <c r="B14" s="4">
        <f t="shared" si="0"/>
        <v>891</v>
      </c>
      <c r="C14" s="9" t="s">
        <v>0</v>
      </c>
      <c r="D14" s="5" t="s">
        <v>620</v>
      </c>
      <c r="E14" s="21"/>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row>
    <row r="15" spans="1:33" ht="12.75" x14ac:dyDescent="0.2">
      <c r="A15" s="22"/>
      <c r="B15" s="4">
        <f t="shared" si="0"/>
        <v>892</v>
      </c>
      <c r="C15" s="9" t="s">
        <v>0</v>
      </c>
      <c r="D15" s="5" t="s">
        <v>621</v>
      </c>
      <c r="E15" s="21"/>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row>
    <row r="16" spans="1:33" ht="25.5" x14ac:dyDescent="0.25">
      <c r="A16" s="22"/>
      <c r="B16" s="4">
        <f t="shared" si="0"/>
        <v>893</v>
      </c>
      <c r="C16" s="9" t="s">
        <v>0</v>
      </c>
      <c r="D16" s="5" t="s">
        <v>614</v>
      </c>
      <c r="E16" s="21"/>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row>
    <row r="17" spans="1:33" x14ac:dyDescent="0.25">
      <c r="A17" s="22"/>
      <c r="B17" s="4">
        <f t="shared" si="0"/>
        <v>894</v>
      </c>
      <c r="C17" s="9" t="s">
        <v>0</v>
      </c>
      <c r="D17" s="5" t="s">
        <v>621</v>
      </c>
      <c r="E17" s="21"/>
    </row>
    <row r="18" spans="1:33" ht="51" x14ac:dyDescent="0.25">
      <c r="A18" s="22"/>
      <c r="B18" s="4">
        <f t="shared" si="0"/>
        <v>895</v>
      </c>
      <c r="C18" s="9" t="s">
        <v>0</v>
      </c>
      <c r="D18" s="5" t="s">
        <v>622</v>
      </c>
      <c r="E18" s="21"/>
    </row>
    <row r="19" spans="1:33" ht="25.5" x14ac:dyDescent="0.25">
      <c r="A19" s="22"/>
      <c r="B19" s="4">
        <f t="shared" si="0"/>
        <v>896</v>
      </c>
      <c r="C19" s="9" t="s">
        <v>0</v>
      </c>
      <c r="D19" s="5" t="s">
        <v>614</v>
      </c>
      <c r="E19" s="21"/>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row>
    <row r="20" spans="1:33" x14ac:dyDescent="0.25">
      <c r="A20" s="22"/>
      <c r="B20" s="4">
        <f t="shared" si="0"/>
        <v>897</v>
      </c>
      <c r="C20" s="9" t="s">
        <v>0</v>
      </c>
      <c r="D20" s="5" t="s">
        <v>621</v>
      </c>
      <c r="E20" s="21"/>
    </row>
    <row r="21" spans="1:33" ht="51" x14ac:dyDescent="0.25">
      <c r="A21" s="22"/>
      <c r="B21" s="4">
        <f t="shared" si="0"/>
        <v>898</v>
      </c>
      <c r="C21" s="9" t="s">
        <v>0</v>
      </c>
      <c r="D21" s="5" t="s">
        <v>622</v>
      </c>
      <c r="E21" s="21"/>
    </row>
    <row r="22" spans="1:33" x14ac:dyDescent="0.25">
      <c r="A22" s="22"/>
      <c r="B22" s="4">
        <f t="shared" si="0"/>
        <v>899</v>
      </c>
      <c r="C22" s="9" t="s">
        <v>0</v>
      </c>
      <c r="D22" s="5" t="s">
        <v>623</v>
      </c>
      <c r="E22" s="21"/>
    </row>
    <row r="23" spans="1:33" x14ac:dyDescent="0.25">
      <c r="A23" s="22"/>
      <c r="B23" s="4">
        <f t="shared" si="0"/>
        <v>900</v>
      </c>
      <c r="C23" s="9" t="s">
        <v>0</v>
      </c>
      <c r="D23" s="5" t="s">
        <v>624</v>
      </c>
      <c r="E23" s="21"/>
    </row>
    <row r="24" spans="1:33" x14ac:dyDescent="0.25">
      <c r="A24" s="22"/>
      <c r="B24" s="4">
        <f t="shared" si="0"/>
        <v>901</v>
      </c>
      <c r="C24" s="9" t="s">
        <v>0</v>
      </c>
      <c r="D24" s="5" t="s">
        <v>624</v>
      </c>
      <c r="E24" s="21"/>
    </row>
    <row r="25" spans="1:33" x14ac:dyDescent="0.25">
      <c r="A25" s="22"/>
      <c r="B25" s="4"/>
      <c r="D25" s="5"/>
      <c r="E25" s="21"/>
    </row>
    <row r="26" spans="1:33" x14ac:dyDescent="0.25">
      <c r="A26" s="22"/>
      <c r="B26" s="4"/>
      <c r="D26" s="5"/>
      <c r="E26" s="21"/>
    </row>
    <row r="27" spans="1:33" x14ac:dyDescent="0.25">
      <c r="A27" s="22"/>
      <c r="B27" s="4"/>
      <c r="D27" s="5"/>
      <c r="E27" s="21"/>
    </row>
    <row r="28" spans="1:33" x14ac:dyDescent="0.25">
      <c r="A28" s="22"/>
      <c r="B28" s="4"/>
      <c r="D28" s="5"/>
      <c r="E28" s="21"/>
    </row>
    <row r="29" spans="1:33" x14ac:dyDescent="0.25">
      <c r="A29" s="22"/>
      <c r="B29" s="4"/>
      <c r="D29" s="5"/>
      <c r="E29" s="21"/>
    </row>
    <row r="30" spans="1:33" x14ac:dyDescent="0.25">
      <c r="A30" s="22"/>
      <c r="B30" s="4"/>
      <c r="D30" s="5"/>
      <c r="E30" s="21"/>
    </row>
    <row r="31" spans="1:33" x14ac:dyDescent="0.25">
      <c r="A31" s="22"/>
      <c r="B31" s="4"/>
      <c r="D31" s="5"/>
      <c r="E31" s="21"/>
    </row>
    <row r="32" spans="1:33" x14ac:dyDescent="0.25">
      <c r="A32" s="22"/>
      <c r="B32" s="4"/>
      <c r="D32" s="5"/>
      <c r="E32" s="21"/>
    </row>
    <row r="33" spans="1:5" x14ac:dyDescent="0.25">
      <c r="A33" s="22"/>
      <c r="B33" s="4"/>
      <c r="D33" s="5"/>
      <c r="E33" s="21"/>
    </row>
    <row r="34" spans="1:5" x14ac:dyDescent="0.25">
      <c r="A34" s="22"/>
      <c r="B34" s="4"/>
      <c r="D34" s="5"/>
      <c r="E34" s="21"/>
    </row>
    <row r="35" spans="1:5" x14ac:dyDescent="0.25">
      <c r="A35" s="22"/>
      <c r="B35" s="4"/>
      <c r="D35" s="5"/>
      <c r="E35" s="21"/>
    </row>
    <row r="36" spans="1:5" x14ac:dyDescent="0.25">
      <c r="A36" s="22"/>
      <c r="B36" s="4"/>
      <c r="D36" s="5"/>
      <c r="E36" s="21"/>
    </row>
    <row r="37" spans="1:5" x14ac:dyDescent="0.25">
      <c r="A37" s="22"/>
      <c r="B37" s="4"/>
      <c r="D37" s="5"/>
      <c r="E37" s="21"/>
    </row>
    <row r="38" spans="1:5" x14ac:dyDescent="0.25">
      <c r="A38" s="22"/>
      <c r="B38" s="4"/>
      <c r="D38" s="5"/>
      <c r="E38" s="21"/>
    </row>
    <row r="39" spans="1:5" x14ac:dyDescent="0.25">
      <c r="A39" s="22"/>
      <c r="B39" s="4"/>
      <c r="D39" s="5"/>
      <c r="E39" s="21"/>
    </row>
    <row r="40" spans="1:5" x14ac:dyDescent="0.25">
      <c r="A40" s="22"/>
      <c r="B40" s="4"/>
      <c r="D40" s="5"/>
      <c r="E40" s="21"/>
    </row>
    <row r="41" spans="1:5" x14ac:dyDescent="0.25">
      <c r="A41" s="22"/>
      <c r="B41" s="4"/>
      <c r="D41" s="5"/>
      <c r="E41" s="21"/>
    </row>
    <row r="42" spans="1:5" x14ac:dyDescent="0.25">
      <c r="A42" s="22"/>
      <c r="B42" s="4"/>
      <c r="D42" s="5"/>
      <c r="E42" s="21"/>
    </row>
    <row r="43" spans="1:5" x14ac:dyDescent="0.25">
      <c r="A43" s="22"/>
      <c r="B43" s="4"/>
      <c r="D43" s="5"/>
      <c r="E43" s="21"/>
    </row>
    <row r="44" spans="1:5" x14ac:dyDescent="0.25">
      <c r="A44" s="22"/>
      <c r="B44" s="4"/>
      <c r="D44" s="5"/>
      <c r="E44" s="21"/>
    </row>
    <row r="45" spans="1:5" x14ac:dyDescent="0.25">
      <c r="A45" s="22"/>
      <c r="B45" s="4"/>
      <c r="D45" s="5"/>
      <c r="E45" s="21"/>
    </row>
    <row r="46" spans="1:5" x14ac:dyDescent="0.25">
      <c r="A46" s="22"/>
      <c r="B46" s="4"/>
      <c r="D46" s="5"/>
      <c r="E46" s="21"/>
    </row>
  </sheetData>
  <autoFilter ref="B7:D46" xr:uid="{00000000-0009-0000-0000-000000000000}"/>
  <mergeCells count="5">
    <mergeCell ref="F10:AG10"/>
    <mergeCell ref="F12:AG12"/>
    <mergeCell ref="F14:AG14"/>
    <mergeCell ref="F16:AG16"/>
    <mergeCell ref="F19:AG19"/>
  </mergeCells>
  <conditionalFormatting sqref="E7:E46 D8:D46">
    <cfRule type="containsErrors" dxfId="80" priority="1">
      <formula>ISERROR(D7)</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5267D-3F2C-4F8D-B5BF-D1ADE7AD43F5}">
  <sheetPr codeName="Sheet2"/>
  <dimension ref="A1:K3"/>
  <sheetViews>
    <sheetView tabSelected="1" zoomScaleNormal="100" workbookViewId="0"/>
  </sheetViews>
  <sheetFormatPr defaultColWidth="0" defaultRowHeight="15" zeroHeight="1" x14ac:dyDescent="0.25"/>
  <cols>
    <col min="1" max="1" width="87.28515625" customWidth="1"/>
    <col min="2" max="11" width="0" hidden="1" customWidth="1"/>
    <col min="12" max="16384" width="8.7109375" hidden="1"/>
  </cols>
  <sheetData>
    <row r="1" spans="1:11" ht="26.25" x14ac:dyDescent="0.25">
      <c r="A1" s="31" t="s">
        <v>20</v>
      </c>
      <c r="B1" s="16"/>
      <c r="C1" s="2"/>
      <c r="D1" s="2"/>
      <c r="E1" s="2"/>
      <c r="F1" s="2"/>
      <c r="G1" s="2"/>
      <c r="H1" s="2"/>
      <c r="I1" s="2"/>
      <c r="J1" s="2"/>
      <c r="K1" s="2"/>
    </row>
    <row r="2" spans="1:11" ht="60.75" x14ac:dyDescent="0.25">
      <c r="A2" s="32" t="s">
        <v>19</v>
      </c>
      <c r="B2" s="30"/>
      <c r="C2" s="30"/>
      <c r="D2" s="30"/>
      <c r="E2" s="30"/>
      <c r="F2" s="30"/>
      <c r="G2" s="30"/>
      <c r="H2" s="30"/>
      <c r="I2" s="30"/>
      <c r="J2" s="30"/>
      <c r="K2" s="30"/>
    </row>
    <row r="3" spans="1:11" ht="15.75" x14ac:dyDescent="0.25">
      <c r="A3" s="114" t="s">
        <v>56</v>
      </c>
    </row>
  </sheetData>
  <hyperlinks>
    <hyperlink ref="A3" location="TableOfContents!A1" display="Back to Table of Contents" xr:uid="{A330FCB1-34C1-47B0-B7E5-D764C732BF0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9"/>
  <sheetViews>
    <sheetView zoomScaleNormal="100" workbookViewId="0"/>
  </sheetViews>
  <sheetFormatPr defaultColWidth="0" defaultRowHeight="15" zeroHeight="1" x14ac:dyDescent="0.2"/>
  <cols>
    <col min="1" max="1" width="114" style="23" bestFit="1" customWidth="1"/>
    <col min="2" max="2" width="17.140625" style="23" bestFit="1" customWidth="1"/>
    <col min="3" max="10" width="0" style="23" hidden="1" customWidth="1"/>
    <col min="11" max="16384" width="19.5703125" style="23" hidden="1"/>
  </cols>
  <sheetData>
    <row r="1" spans="1:10" ht="15.75" x14ac:dyDescent="0.25">
      <c r="A1" s="28" t="s">
        <v>53</v>
      </c>
      <c r="B1" s="25"/>
    </row>
    <row r="2" spans="1:10" s="24" customFormat="1" ht="15.75" x14ac:dyDescent="0.25">
      <c r="A2" s="29" t="s">
        <v>51</v>
      </c>
      <c r="B2" s="29" t="s">
        <v>52</v>
      </c>
    </row>
    <row r="3" spans="1:10" x14ac:dyDescent="0.2">
      <c r="A3" s="23" t="s">
        <v>58</v>
      </c>
      <c r="B3" s="26" t="s">
        <v>26</v>
      </c>
    </row>
    <row r="4" spans="1:10" ht="30" x14ac:dyDescent="0.2">
      <c r="A4" s="33" t="s">
        <v>59</v>
      </c>
      <c r="B4" s="26" t="s">
        <v>27</v>
      </c>
      <c r="G4" s="27"/>
      <c r="H4" s="27"/>
      <c r="I4" s="27"/>
      <c r="J4" s="27"/>
    </row>
    <row r="5" spans="1:10" ht="30" x14ac:dyDescent="0.2">
      <c r="A5" s="33" t="s">
        <v>60</v>
      </c>
      <c r="B5" s="26" t="s">
        <v>28</v>
      </c>
      <c r="G5" s="27"/>
      <c r="H5" s="27"/>
      <c r="I5" s="27"/>
      <c r="J5" s="27"/>
    </row>
    <row r="6" spans="1:10" x14ac:dyDescent="0.2">
      <c r="A6" s="23" t="s">
        <v>61</v>
      </c>
      <c r="B6" s="26" t="s">
        <v>29</v>
      </c>
    </row>
    <row r="7" spans="1:10" x14ac:dyDescent="0.2">
      <c r="A7" s="23" t="s">
        <v>62</v>
      </c>
      <c r="B7" s="26" t="s">
        <v>30</v>
      </c>
    </row>
    <row r="8" spans="1:10" x14ac:dyDescent="0.2">
      <c r="A8" s="23" t="s">
        <v>63</v>
      </c>
      <c r="B8" s="26" t="s">
        <v>31</v>
      </c>
    </row>
    <row r="9" spans="1:10" s="116" customFormat="1" x14ac:dyDescent="0.2">
      <c r="A9" s="116" t="s">
        <v>54</v>
      </c>
    </row>
  </sheetData>
  <mergeCells count="1">
    <mergeCell ref="A9:XFD9"/>
  </mergeCells>
  <hyperlinks>
    <hyperlink ref="B3" location="Table1!A1" display="Go to Table O.1" xr:uid="{00000000-0004-0000-0200-000000000000}"/>
    <hyperlink ref="B4" location="Table2!A1" display="Go to Table O.2" xr:uid="{00000000-0004-0000-0200-000001000000}"/>
    <hyperlink ref="B5" location="Table3!A1" display="Go to Table O.3" xr:uid="{00000000-0004-0000-0200-000002000000}"/>
    <hyperlink ref="B6" location="Table4!A1" display="Go to Table O.4" xr:uid="{00000000-0004-0000-0200-000003000000}"/>
    <hyperlink ref="B7" location="Table5!A1" display="Go to Table O.5" xr:uid="{00000000-0004-0000-0200-000004000000}"/>
    <hyperlink ref="B8" location="Table6!A1" display="Go to Table O.6" xr:uid="{00000000-0004-0000-0200-000005000000}"/>
    <hyperlink ref="A9" location="Intro!A1" display="Back to Intro" xr:uid="{9F7F5A89-1207-449B-B528-67CBDCC72482}"/>
  </hyperlinks>
  <pageMargins left="0.7" right="0.7" top="0.75" bottom="0.75" header="0.3" footer="0.3"/>
  <pageSetup paperSize="9"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110"/>
  <sheetViews>
    <sheetView zoomScaleNormal="100" workbookViewId="0">
      <selection sqref="A1:I1"/>
    </sheetView>
  </sheetViews>
  <sheetFormatPr defaultColWidth="0" defaultRowHeight="15" zeroHeight="1" x14ac:dyDescent="0.2"/>
  <cols>
    <col min="1" max="1" width="37.140625" style="23" bestFit="1" customWidth="1"/>
    <col min="2" max="2" width="9.5703125" style="23" bestFit="1" customWidth="1"/>
    <col min="3" max="3" width="12.85546875" style="23" customWidth="1"/>
    <col min="4" max="5" width="12.140625" style="23" bestFit="1" customWidth="1"/>
    <col min="6" max="6" width="15" style="23" bestFit="1" customWidth="1"/>
    <col min="7" max="7" width="9.42578125" style="23" bestFit="1" customWidth="1"/>
    <col min="8" max="9" width="12.140625" style="23" bestFit="1" customWidth="1"/>
    <col min="10" max="16384" width="8.7109375" style="23" hidden="1"/>
  </cols>
  <sheetData>
    <row r="1" spans="1:9" x14ac:dyDescent="0.2">
      <c r="A1" s="118" t="str">
        <f>n_t001h</f>
        <v>Table O.1 Active participants by service district and support type included in plan as at 31 December 2022</v>
      </c>
      <c r="B1" s="118"/>
      <c r="C1" s="118"/>
      <c r="D1" s="118"/>
      <c r="E1" s="118"/>
      <c r="F1" s="118"/>
      <c r="G1" s="118"/>
      <c r="H1" s="118"/>
      <c r="I1" s="118"/>
    </row>
    <row r="2" spans="1:9" ht="61.5" customHeight="1" thickBot="1" x14ac:dyDescent="0.25">
      <c r="A2" s="34" t="s">
        <v>17</v>
      </c>
      <c r="B2" s="35" t="s">
        <v>32</v>
      </c>
      <c r="C2" s="36" t="s">
        <v>33</v>
      </c>
      <c r="D2" s="37" t="s">
        <v>34</v>
      </c>
      <c r="E2" s="36" t="s">
        <v>35</v>
      </c>
      <c r="F2" s="37" t="s">
        <v>36</v>
      </c>
      <c r="G2" s="36" t="s">
        <v>37</v>
      </c>
      <c r="H2" s="37" t="s">
        <v>38</v>
      </c>
      <c r="I2" s="38" t="s">
        <v>18</v>
      </c>
    </row>
    <row r="3" spans="1:9" ht="16.5" thickBot="1" x14ac:dyDescent="0.25">
      <c r="A3" s="39" t="s">
        <v>598</v>
      </c>
      <c r="B3" s="40">
        <f>MAX(B4:B19)</f>
        <v>42917</v>
      </c>
      <c r="C3" s="41">
        <v>138006</v>
      </c>
      <c r="D3" s="42">
        <v>0.80147511469887911</v>
      </c>
      <c r="E3" s="43">
        <v>169414</v>
      </c>
      <c r="F3" s="42">
        <v>0.98387827399965155</v>
      </c>
      <c r="G3" s="43">
        <v>35070</v>
      </c>
      <c r="H3" s="42">
        <v>0.20367036413264417</v>
      </c>
      <c r="I3" s="43">
        <v>172190</v>
      </c>
    </row>
    <row r="4" spans="1:9" ht="15.75" x14ac:dyDescent="0.2">
      <c r="A4" s="44" t="s">
        <v>599</v>
      </c>
      <c r="B4" s="45">
        <v>41456</v>
      </c>
      <c r="C4" s="46">
        <v>23479</v>
      </c>
      <c r="D4" s="47">
        <v>0.81183223263372639</v>
      </c>
      <c r="E4" s="46">
        <v>28214</v>
      </c>
      <c r="F4" s="47">
        <v>0.97555409563984652</v>
      </c>
      <c r="G4" s="48">
        <v>5732</v>
      </c>
      <c r="H4" s="47">
        <v>0.19819508315756718</v>
      </c>
      <c r="I4" s="49">
        <v>28921</v>
      </c>
    </row>
    <row r="5" spans="1:9" ht="15.75" x14ac:dyDescent="0.2">
      <c r="A5" s="50" t="s">
        <v>600</v>
      </c>
      <c r="B5" s="51">
        <v>42552</v>
      </c>
      <c r="C5" s="46">
        <v>7548</v>
      </c>
      <c r="D5" s="47">
        <v>0.77439212065250851</v>
      </c>
      <c r="E5" s="46">
        <v>9620</v>
      </c>
      <c r="F5" s="47">
        <v>0.98697034985123633</v>
      </c>
      <c r="G5" s="48">
        <v>1811</v>
      </c>
      <c r="H5" s="47">
        <v>0.18580075920796144</v>
      </c>
      <c r="I5" s="49">
        <v>9747</v>
      </c>
    </row>
    <row r="6" spans="1:9" ht="15.75" x14ac:dyDescent="0.2">
      <c r="A6" s="50" t="s">
        <v>601</v>
      </c>
      <c r="B6" s="51">
        <v>42917</v>
      </c>
      <c r="C6" s="46">
        <v>689</v>
      </c>
      <c r="D6" s="47">
        <v>0.8392204628501827</v>
      </c>
      <c r="E6" s="46">
        <v>819</v>
      </c>
      <c r="F6" s="47">
        <v>0.997563946406821</v>
      </c>
      <c r="G6" s="48">
        <v>174</v>
      </c>
      <c r="H6" s="47">
        <v>0.21193666260657734</v>
      </c>
      <c r="I6" s="49">
        <v>821</v>
      </c>
    </row>
    <row r="7" spans="1:9" ht="15.75" x14ac:dyDescent="0.2">
      <c r="A7" s="50" t="s">
        <v>602</v>
      </c>
      <c r="B7" s="51">
        <v>42917</v>
      </c>
      <c r="C7" s="46">
        <v>8349</v>
      </c>
      <c r="D7" s="47">
        <v>0.83565208687819037</v>
      </c>
      <c r="E7" s="46">
        <v>9772</v>
      </c>
      <c r="F7" s="47">
        <v>0.97808027224502048</v>
      </c>
      <c r="G7" s="48">
        <v>2233</v>
      </c>
      <c r="H7" s="47">
        <v>0.22350115103593235</v>
      </c>
      <c r="I7" s="49">
        <v>9991</v>
      </c>
    </row>
    <row r="8" spans="1:9" ht="15.75" x14ac:dyDescent="0.2">
      <c r="A8" s="50" t="s">
        <v>603</v>
      </c>
      <c r="B8" s="51">
        <v>42917</v>
      </c>
      <c r="C8" s="46">
        <v>6324</v>
      </c>
      <c r="D8" s="47">
        <v>0.88932639572493322</v>
      </c>
      <c r="E8" s="46">
        <v>7068</v>
      </c>
      <c r="F8" s="47">
        <v>0.99395303051610184</v>
      </c>
      <c r="G8" s="48">
        <v>1386</v>
      </c>
      <c r="H8" s="47">
        <v>0.19490929545774152</v>
      </c>
      <c r="I8" s="49">
        <v>7111</v>
      </c>
    </row>
    <row r="9" spans="1:9" ht="15.75" x14ac:dyDescent="0.2">
      <c r="A9" s="50" t="s">
        <v>604</v>
      </c>
      <c r="B9" s="51">
        <v>42917</v>
      </c>
      <c r="C9" s="46">
        <v>6676</v>
      </c>
      <c r="D9" s="47">
        <v>0.8840042372881356</v>
      </c>
      <c r="E9" s="46">
        <v>7526</v>
      </c>
      <c r="F9" s="47">
        <v>0.99655720338983056</v>
      </c>
      <c r="G9" s="48">
        <v>1717</v>
      </c>
      <c r="H9" s="47">
        <v>0.22735699152542374</v>
      </c>
      <c r="I9" s="49">
        <v>7552</v>
      </c>
    </row>
    <row r="10" spans="1:9" ht="15.75" x14ac:dyDescent="0.2">
      <c r="A10" s="50" t="s">
        <v>605</v>
      </c>
      <c r="B10" s="51">
        <v>42186</v>
      </c>
      <c r="C10" s="46">
        <v>7342</v>
      </c>
      <c r="D10" s="47">
        <v>0.72549407114624509</v>
      </c>
      <c r="E10" s="46">
        <v>9888</v>
      </c>
      <c r="F10" s="47">
        <v>0.97707509881422927</v>
      </c>
      <c r="G10" s="48">
        <v>1887</v>
      </c>
      <c r="H10" s="47">
        <v>0.18646245059288538</v>
      </c>
      <c r="I10" s="49">
        <v>10120</v>
      </c>
    </row>
    <row r="11" spans="1:9" ht="15.75" x14ac:dyDescent="0.2">
      <c r="A11" s="50" t="s">
        <v>606</v>
      </c>
      <c r="B11" s="51">
        <v>42552</v>
      </c>
      <c r="C11" s="46">
        <v>9289</v>
      </c>
      <c r="D11" s="47">
        <v>0.79850425513625034</v>
      </c>
      <c r="E11" s="46">
        <v>11434</v>
      </c>
      <c r="F11" s="47">
        <v>0.98289349265021919</v>
      </c>
      <c r="G11" s="48">
        <v>2744</v>
      </c>
      <c r="H11" s="47">
        <v>0.23588068426029399</v>
      </c>
      <c r="I11" s="49">
        <v>11633</v>
      </c>
    </row>
    <row r="12" spans="1:9" ht="15.75" x14ac:dyDescent="0.2">
      <c r="A12" s="50" t="s">
        <v>607</v>
      </c>
      <c r="B12" s="51">
        <v>42917</v>
      </c>
      <c r="C12" s="46">
        <v>7709</v>
      </c>
      <c r="D12" s="47">
        <v>0.94380509304603333</v>
      </c>
      <c r="E12" s="46">
        <v>8130</v>
      </c>
      <c r="F12" s="47">
        <v>0.99534769833496572</v>
      </c>
      <c r="G12" s="48">
        <v>1642</v>
      </c>
      <c r="H12" s="47">
        <v>0.20102840352595494</v>
      </c>
      <c r="I12" s="49">
        <v>8168</v>
      </c>
    </row>
    <row r="13" spans="1:9" ht="15.75" x14ac:dyDescent="0.2">
      <c r="A13" s="50" t="s">
        <v>608</v>
      </c>
      <c r="B13" s="51">
        <v>42917</v>
      </c>
      <c r="C13" s="46">
        <v>9809</v>
      </c>
      <c r="D13" s="47">
        <v>0.84262520402027319</v>
      </c>
      <c r="E13" s="46">
        <v>11527</v>
      </c>
      <c r="F13" s="47">
        <v>0.99020702688772444</v>
      </c>
      <c r="G13" s="48">
        <v>2516</v>
      </c>
      <c r="H13" s="47">
        <v>0.21613263465338028</v>
      </c>
      <c r="I13" s="49">
        <v>11641</v>
      </c>
    </row>
    <row r="14" spans="1:9" ht="15.75" x14ac:dyDescent="0.2">
      <c r="A14" s="50" t="s">
        <v>609</v>
      </c>
      <c r="B14" s="51">
        <v>42552</v>
      </c>
      <c r="C14" s="46">
        <v>19949</v>
      </c>
      <c r="D14" s="47">
        <v>0.7469017934029728</v>
      </c>
      <c r="E14" s="46">
        <v>26276</v>
      </c>
      <c r="F14" s="47">
        <v>0.98378823617507205</v>
      </c>
      <c r="G14" s="48">
        <v>5092</v>
      </c>
      <c r="H14" s="47">
        <v>0.19064734733610395</v>
      </c>
      <c r="I14" s="49">
        <v>26709</v>
      </c>
    </row>
    <row r="15" spans="1:9" ht="15.75" x14ac:dyDescent="0.2">
      <c r="A15" s="50" t="s">
        <v>610</v>
      </c>
      <c r="B15" s="51">
        <v>42552</v>
      </c>
      <c r="C15" s="46">
        <v>3931</v>
      </c>
      <c r="D15" s="47">
        <v>0.83389902418328388</v>
      </c>
      <c r="E15" s="46">
        <v>4625</v>
      </c>
      <c r="F15" s="47">
        <v>0.98112006788290196</v>
      </c>
      <c r="G15" s="48">
        <v>1042</v>
      </c>
      <c r="H15" s="47">
        <v>0.22104369961815867</v>
      </c>
      <c r="I15" s="49">
        <v>4714</v>
      </c>
    </row>
    <row r="16" spans="1:9" ht="15.75" x14ac:dyDescent="0.2">
      <c r="A16" s="50" t="s">
        <v>611</v>
      </c>
      <c r="B16" s="51">
        <v>42917</v>
      </c>
      <c r="C16" s="46">
        <v>6071</v>
      </c>
      <c r="D16" s="47">
        <v>0.88408329692733367</v>
      </c>
      <c r="E16" s="46">
        <v>6783</v>
      </c>
      <c r="F16" s="47">
        <v>0.98776758409785936</v>
      </c>
      <c r="G16" s="48">
        <v>1441</v>
      </c>
      <c r="H16" s="47">
        <v>0.20984418232124655</v>
      </c>
      <c r="I16" s="49">
        <v>6867</v>
      </c>
    </row>
    <row r="17" spans="1:9" ht="15.75" x14ac:dyDescent="0.2">
      <c r="A17" s="50" t="s">
        <v>612</v>
      </c>
      <c r="B17" s="51">
        <v>42917</v>
      </c>
      <c r="C17" s="46">
        <v>6124</v>
      </c>
      <c r="D17" s="47">
        <v>0.83331065451081776</v>
      </c>
      <c r="E17" s="46">
        <v>7261</v>
      </c>
      <c r="F17" s="47">
        <v>0.98802558171179755</v>
      </c>
      <c r="G17" s="48">
        <v>1691</v>
      </c>
      <c r="H17" s="47">
        <v>0.23009933324261805</v>
      </c>
      <c r="I17" s="49">
        <v>7349</v>
      </c>
    </row>
    <row r="18" spans="1:9" ht="15.75" x14ac:dyDescent="0.2">
      <c r="A18" s="50" t="s">
        <v>613</v>
      </c>
      <c r="B18" s="51">
        <v>42552</v>
      </c>
      <c r="C18" s="46">
        <v>14698</v>
      </c>
      <c r="D18" s="47">
        <v>0.70602363339417806</v>
      </c>
      <c r="E18" s="46">
        <v>20444</v>
      </c>
      <c r="F18" s="47">
        <v>0.98203477759631086</v>
      </c>
      <c r="G18" s="48">
        <v>3959</v>
      </c>
      <c r="H18" s="47">
        <v>0.1901719665673936</v>
      </c>
      <c r="I18" s="49">
        <v>20818</v>
      </c>
    </row>
    <row r="19" spans="1:9" ht="16.5" thickBot="1" x14ac:dyDescent="0.25">
      <c r="A19" s="52" t="s">
        <v>203</v>
      </c>
      <c r="B19" s="53" t="s">
        <v>21</v>
      </c>
      <c r="C19" s="54">
        <v>19</v>
      </c>
      <c r="D19" s="55">
        <v>0.6785714285714286</v>
      </c>
      <c r="E19" s="54">
        <v>27</v>
      </c>
      <c r="F19" s="55">
        <v>0.9642857142857143</v>
      </c>
      <c r="G19" s="56" t="s">
        <v>267</v>
      </c>
      <c r="H19" s="57" t="s">
        <v>21</v>
      </c>
      <c r="I19" s="43">
        <v>28</v>
      </c>
    </row>
    <row r="20" spans="1:9" ht="16.5" thickBot="1" x14ac:dyDescent="0.25">
      <c r="A20" s="39" t="s">
        <v>15</v>
      </c>
      <c r="B20" s="40">
        <f>MAX(B21:B38)</f>
        <v>43466</v>
      </c>
      <c r="C20" s="41">
        <v>147136</v>
      </c>
      <c r="D20" s="42">
        <v>0.9604302928236661</v>
      </c>
      <c r="E20" s="43">
        <v>151685</v>
      </c>
      <c r="F20" s="42">
        <v>0.99012389195681405</v>
      </c>
      <c r="G20" s="43">
        <v>28442</v>
      </c>
      <c r="H20" s="42">
        <v>0.18565516521103409</v>
      </c>
      <c r="I20" s="43">
        <v>153198</v>
      </c>
    </row>
    <row r="21" spans="1:9" ht="15.75" x14ac:dyDescent="0.2">
      <c r="A21" s="58" t="s">
        <v>80</v>
      </c>
      <c r="B21" s="45">
        <v>41456</v>
      </c>
      <c r="C21" s="46">
        <v>9893</v>
      </c>
      <c r="D21" s="47">
        <v>0.93391862550741056</v>
      </c>
      <c r="E21" s="48">
        <v>10458</v>
      </c>
      <c r="F21" s="47">
        <v>0.98725573491928631</v>
      </c>
      <c r="G21" s="48">
        <v>2024</v>
      </c>
      <c r="H21" s="47">
        <v>0.19106957424714435</v>
      </c>
      <c r="I21" s="49">
        <v>10593</v>
      </c>
    </row>
    <row r="22" spans="1:9" ht="15.75" x14ac:dyDescent="0.2">
      <c r="A22" s="50" t="s">
        <v>81</v>
      </c>
      <c r="B22" s="51">
        <v>42736</v>
      </c>
      <c r="C22" s="46">
        <v>5468</v>
      </c>
      <c r="D22" s="47">
        <v>0.90245915167519397</v>
      </c>
      <c r="E22" s="48">
        <v>5963</v>
      </c>
      <c r="F22" s="47">
        <v>0.98415580128734115</v>
      </c>
      <c r="G22" s="48">
        <v>1177</v>
      </c>
      <c r="H22" s="47">
        <v>0.19425647796666118</v>
      </c>
      <c r="I22" s="49">
        <v>6059</v>
      </c>
    </row>
    <row r="23" spans="1:9" ht="15.75" x14ac:dyDescent="0.2">
      <c r="A23" s="50" t="s">
        <v>82</v>
      </c>
      <c r="B23" s="51">
        <v>42856</v>
      </c>
      <c r="C23" s="46">
        <v>7686</v>
      </c>
      <c r="D23" s="47">
        <v>0.95537600994406469</v>
      </c>
      <c r="E23" s="48">
        <v>7966</v>
      </c>
      <c r="F23" s="47">
        <v>0.99018023617153517</v>
      </c>
      <c r="G23" s="48">
        <v>1404</v>
      </c>
      <c r="H23" s="47">
        <v>0.17451833436917341</v>
      </c>
      <c r="I23" s="49">
        <v>8045</v>
      </c>
    </row>
    <row r="24" spans="1:9" ht="15.75" x14ac:dyDescent="0.2">
      <c r="A24" s="50" t="s">
        <v>83</v>
      </c>
      <c r="B24" s="51">
        <v>42552</v>
      </c>
      <c r="C24" s="46">
        <v>13617</v>
      </c>
      <c r="D24" s="47">
        <v>0.93632675513992991</v>
      </c>
      <c r="E24" s="48">
        <v>14336</v>
      </c>
      <c r="F24" s="47">
        <v>0.98576634807123698</v>
      </c>
      <c r="G24" s="48">
        <v>2845</v>
      </c>
      <c r="H24" s="47">
        <v>0.19562676201609022</v>
      </c>
      <c r="I24" s="49">
        <v>14543</v>
      </c>
    </row>
    <row r="25" spans="1:9" ht="15.75" x14ac:dyDescent="0.2">
      <c r="A25" s="50" t="s">
        <v>84</v>
      </c>
      <c r="B25" s="51">
        <v>43009</v>
      </c>
      <c r="C25" s="46">
        <v>5672</v>
      </c>
      <c r="D25" s="47">
        <v>0.97457044673539517</v>
      </c>
      <c r="E25" s="48">
        <v>5750</v>
      </c>
      <c r="F25" s="47">
        <v>0.98797250859106533</v>
      </c>
      <c r="G25" s="48">
        <v>1065</v>
      </c>
      <c r="H25" s="47">
        <v>0.18298969072164947</v>
      </c>
      <c r="I25" s="49">
        <v>5820</v>
      </c>
    </row>
    <row r="26" spans="1:9" ht="15.75" x14ac:dyDescent="0.2">
      <c r="A26" s="50" t="s">
        <v>85</v>
      </c>
      <c r="B26" s="51">
        <v>43009</v>
      </c>
      <c r="C26" s="46">
        <v>3592</v>
      </c>
      <c r="D26" s="47">
        <v>0.92864529472595658</v>
      </c>
      <c r="E26" s="48">
        <v>3820</v>
      </c>
      <c r="F26" s="47">
        <v>0.98759048603929678</v>
      </c>
      <c r="G26" s="48">
        <v>736</v>
      </c>
      <c r="H26" s="47">
        <v>0.19027921406411583</v>
      </c>
      <c r="I26" s="49">
        <v>3868</v>
      </c>
    </row>
    <row r="27" spans="1:9" ht="15.75" x14ac:dyDescent="0.2">
      <c r="A27" s="50" t="s">
        <v>86</v>
      </c>
      <c r="B27" s="51">
        <v>43009</v>
      </c>
      <c r="C27" s="46">
        <v>3959</v>
      </c>
      <c r="D27" s="47">
        <v>0.94509429458104555</v>
      </c>
      <c r="E27" s="48">
        <v>4137</v>
      </c>
      <c r="F27" s="47">
        <v>0.98758653616614944</v>
      </c>
      <c r="G27" s="48">
        <v>917</v>
      </c>
      <c r="H27" s="47">
        <v>0.21890666030078779</v>
      </c>
      <c r="I27" s="49">
        <v>4189</v>
      </c>
    </row>
    <row r="28" spans="1:9" ht="15.75" x14ac:dyDescent="0.2">
      <c r="A28" s="50" t="s">
        <v>87</v>
      </c>
      <c r="B28" s="51">
        <v>43040</v>
      </c>
      <c r="C28" s="46">
        <v>10374</v>
      </c>
      <c r="D28" s="47">
        <v>0.95709936340990864</v>
      </c>
      <c r="E28" s="48">
        <v>10682</v>
      </c>
      <c r="F28" s="47">
        <v>0.98551526893624875</v>
      </c>
      <c r="G28" s="48">
        <v>2410</v>
      </c>
      <c r="H28" s="47">
        <v>0.22234523480025833</v>
      </c>
      <c r="I28" s="49">
        <v>10839</v>
      </c>
    </row>
    <row r="29" spans="1:9" ht="15.75" x14ac:dyDescent="0.2">
      <c r="A29" s="50" t="s">
        <v>88</v>
      </c>
      <c r="B29" s="51">
        <v>43040</v>
      </c>
      <c r="C29" s="46">
        <v>10532</v>
      </c>
      <c r="D29" s="47">
        <v>0.97311281530074845</v>
      </c>
      <c r="E29" s="48">
        <v>10695</v>
      </c>
      <c r="F29" s="47">
        <v>0.98817333456527767</v>
      </c>
      <c r="G29" s="48">
        <v>2183</v>
      </c>
      <c r="H29" s="47">
        <v>0.20170008315624133</v>
      </c>
      <c r="I29" s="49">
        <v>10823</v>
      </c>
    </row>
    <row r="30" spans="1:9" ht="15.75" x14ac:dyDescent="0.2">
      <c r="A30" s="50" t="s">
        <v>89</v>
      </c>
      <c r="B30" s="51">
        <v>43160</v>
      </c>
      <c r="C30" s="46">
        <v>10472</v>
      </c>
      <c r="D30" s="47">
        <v>0.97097821047751509</v>
      </c>
      <c r="E30" s="48">
        <v>10692</v>
      </c>
      <c r="F30" s="47">
        <v>0.99137691237830317</v>
      </c>
      <c r="G30" s="48">
        <v>1731</v>
      </c>
      <c r="H30" s="47">
        <v>0.16050069541029208</v>
      </c>
      <c r="I30" s="49">
        <v>10785</v>
      </c>
    </row>
    <row r="31" spans="1:9" ht="15.75" x14ac:dyDescent="0.2">
      <c r="A31" s="50" t="s">
        <v>90</v>
      </c>
      <c r="B31" s="51">
        <v>43191</v>
      </c>
      <c r="C31" s="46">
        <v>18210</v>
      </c>
      <c r="D31" s="47">
        <v>0.98405836260470148</v>
      </c>
      <c r="E31" s="48">
        <v>18366</v>
      </c>
      <c r="F31" s="47">
        <v>0.99248851661713056</v>
      </c>
      <c r="G31" s="48">
        <v>3740</v>
      </c>
      <c r="H31" s="47">
        <v>0.20210753850310728</v>
      </c>
      <c r="I31" s="49">
        <v>18505</v>
      </c>
    </row>
    <row r="32" spans="1:9" ht="15.75" x14ac:dyDescent="0.2">
      <c r="A32" s="50" t="s">
        <v>91</v>
      </c>
      <c r="B32" s="51">
        <v>43344</v>
      </c>
      <c r="C32" s="46">
        <v>14120</v>
      </c>
      <c r="D32" s="47">
        <v>0.97318905506926734</v>
      </c>
      <c r="E32" s="48">
        <v>14386</v>
      </c>
      <c r="F32" s="47">
        <v>0.99152250327383007</v>
      </c>
      <c r="G32" s="48">
        <v>2655</v>
      </c>
      <c r="H32" s="47">
        <v>0.18298986835757117</v>
      </c>
      <c r="I32" s="49">
        <v>14509</v>
      </c>
    </row>
    <row r="33" spans="1:9" ht="15.75" x14ac:dyDescent="0.2">
      <c r="A33" s="50" t="s">
        <v>92</v>
      </c>
      <c r="B33" s="51">
        <v>43374</v>
      </c>
      <c r="C33" s="46">
        <v>9880</v>
      </c>
      <c r="D33" s="47">
        <v>0.97081654711604604</v>
      </c>
      <c r="E33" s="48">
        <v>10131</v>
      </c>
      <c r="F33" s="47">
        <v>0.99548000393043135</v>
      </c>
      <c r="G33" s="48">
        <v>1450</v>
      </c>
      <c r="H33" s="47">
        <v>0.14247813697553308</v>
      </c>
      <c r="I33" s="49">
        <v>10177</v>
      </c>
    </row>
    <row r="34" spans="1:9" ht="15.75" x14ac:dyDescent="0.2">
      <c r="A34" s="50" t="s">
        <v>93</v>
      </c>
      <c r="B34" s="51">
        <v>43374</v>
      </c>
      <c r="C34" s="46">
        <v>14359</v>
      </c>
      <c r="D34" s="47">
        <v>0.97335954446854667</v>
      </c>
      <c r="E34" s="48">
        <v>14647</v>
      </c>
      <c r="F34" s="47">
        <v>0.99288232104121477</v>
      </c>
      <c r="G34" s="48">
        <v>2218</v>
      </c>
      <c r="H34" s="47">
        <v>0.1503524945770065</v>
      </c>
      <c r="I34" s="49">
        <v>14752</v>
      </c>
    </row>
    <row r="35" spans="1:9" ht="15.75" x14ac:dyDescent="0.2">
      <c r="A35" s="50" t="s">
        <v>94</v>
      </c>
      <c r="B35" s="51">
        <v>43466</v>
      </c>
      <c r="C35" s="46">
        <v>4245</v>
      </c>
      <c r="D35" s="47">
        <v>0.9475446428571429</v>
      </c>
      <c r="E35" s="48">
        <v>4461</v>
      </c>
      <c r="F35" s="47">
        <v>0.99575892857142856</v>
      </c>
      <c r="G35" s="48">
        <v>857</v>
      </c>
      <c r="H35" s="47">
        <v>0.19129464285714284</v>
      </c>
      <c r="I35" s="49">
        <v>4480</v>
      </c>
    </row>
    <row r="36" spans="1:9" ht="15.75" x14ac:dyDescent="0.2">
      <c r="A36" s="50" t="s">
        <v>95</v>
      </c>
      <c r="B36" s="51">
        <v>43466</v>
      </c>
      <c r="C36" s="46">
        <v>2566</v>
      </c>
      <c r="D36" s="47">
        <v>0.9690332326283988</v>
      </c>
      <c r="E36" s="48">
        <v>2643</v>
      </c>
      <c r="F36" s="47">
        <v>0.99811178247734134</v>
      </c>
      <c r="G36" s="48">
        <v>490</v>
      </c>
      <c r="H36" s="47">
        <v>0.18504531722054382</v>
      </c>
      <c r="I36" s="49">
        <v>2648</v>
      </c>
    </row>
    <row r="37" spans="1:9" ht="15.75" x14ac:dyDescent="0.2">
      <c r="A37" s="50" t="s">
        <v>96</v>
      </c>
      <c r="B37" s="51">
        <v>43466</v>
      </c>
      <c r="C37" s="46">
        <v>2481</v>
      </c>
      <c r="D37" s="47">
        <v>0.97179788484136309</v>
      </c>
      <c r="E37" s="48">
        <v>2542</v>
      </c>
      <c r="F37" s="47">
        <v>0.99569134351743049</v>
      </c>
      <c r="G37" s="48">
        <v>539</v>
      </c>
      <c r="H37" s="47">
        <v>0.21112416764590677</v>
      </c>
      <c r="I37" s="49">
        <v>2553</v>
      </c>
    </row>
    <row r="38" spans="1:9" ht="16.5" thickBot="1" x14ac:dyDescent="0.25">
      <c r="A38" s="52" t="s">
        <v>264</v>
      </c>
      <c r="B38" s="53" t="s">
        <v>21</v>
      </c>
      <c r="C38" s="54" t="s">
        <v>267</v>
      </c>
      <c r="D38" s="57" t="s">
        <v>21</v>
      </c>
      <c r="E38" s="56" t="s">
        <v>267</v>
      </c>
      <c r="F38" s="57" t="s">
        <v>21</v>
      </c>
      <c r="G38" s="56" t="s">
        <v>267</v>
      </c>
      <c r="H38" s="57" t="s">
        <v>21</v>
      </c>
      <c r="I38" s="43" t="s">
        <v>267</v>
      </c>
    </row>
    <row r="39" spans="1:9" ht="16.5" thickBot="1" x14ac:dyDescent="0.25">
      <c r="A39" s="39" t="s">
        <v>14</v>
      </c>
      <c r="B39" s="40">
        <f>MAX(B40:B53)</f>
        <v>43466</v>
      </c>
      <c r="C39" s="59">
        <v>115946</v>
      </c>
      <c r="D39" s="60">
        <v>0.95903985177587714</v>
      </c>
      <c r="E39" s="61">
        <v>120382</v>
      </c>
      <c r="F39" s="60">
        <v>0.99573193932074977</v>
      </c>
      <c r="G39" s="61">
        <v>24281</v>
      </c>
      <c r="H39" s="60">
        <v>0.20083872355208524</v>
      </c>
      <c r="I39" s="61">
        <v>120898</v>
      </c>
    </row>
    <row r="40" spans="1:9" ht="15.75" x14ac:dyDescent="0.2">
      <c r="A40" s="58" t="s">
        <v>97</v>
      </c>
      <c r="B40" s="45">
        <v>42979</v>
      </c>
      <c r="C40" s="62">
        <v>3224</v>
      </c>
      <c r="D40" s="63">
        <v>0.93233082706766912</v>
      </c>
      <c r="E40" s="64">
        <v>3428</v>
      </c>
      <c r="F40" s="63">
        <v>0.99132446500867555</v>
      </c>
      <c r="G40" s="64">
        <v>750</v>
      </c>
      <c r="H40" s="63">
        <v>0.21688837478311163</v>
      </c>
      <c r="I40" s="65">
        <v>3458</v>
      </c>
    </row>
    <row r="41" spans="1:9" ht="15.75" x14ac:dyDescent="0.2">
      <c r="A41" s="50" t="s">
        <v>98</v>
      </c>
      <c r="B41" s="51">
        <v>42917</v>
      </c>
      <c r="C41" s="46">
        <v>9155</v>
      </c>
      <c r="D41" s="47">
        <v>0.94420379537953791</v>
      </c>
      <c r="E41" s="48">
        <v>9661</v>
      </c>
      <c r="F41" s="47">
        <v>0.99639026402640263</v>
      </c>
      <c r="G41" s="48">
        <v>1913</v>
      </c>
      <c r="H41" s="47">
        <v>0.19729785478547854</v>
      </c>
      <c r="I41" s="49">
        <v>9696</v>
      </c>
    </row>
    <row r="42" spans="1:9" ht="15.75" x14ac:dyDescent="0.2">
      <c r="A42" s="50" t="s">
        <v>99</v>
      </c>
      <c r="B42" s="51">
        <v>42675</v>
      </c>
      <c r="C42" s="46">
        <v>3632</v>
      </c>
      <c r="D42" s="47">
        <v>0.92961351420527261</v>
      </c>
      <c r="E42" s="48">
        <v>3885</v>
      </c>
      <c r="F42" s="47">
        <v>0.99436908113642186</v>
      </c>
      <c r="G42" s="48">
        <v>809</v>
      </c>
      <c r="H42" s="47">
        <v>0.20706424366521628</v>
      </c>
      <c r="I42" s="49">
        <v>3907</v>
      </c>
    </row>
    <row r="43" spans="1:9" ht="15.75" x14ac:dyDescent="0.2">
      <c r="A43" s="50" t="s">
        <v>100</v>
      </c>
      <c r="B43" s="51">
        <v>42736</v>
      </c>
      <c r="C43" s="46">
        <v>7256</v>
      </c>
      <c r="D43" s="47">
        <v>0.96258954629875293</v>
      </c>
      <c r="E43" s="48">
        <v>7512</v>
      </c>
      <c r="F43" s="47">
        <v>0.99655080923321837</v>
      </c>
      <c r="G43" s="48">
        <v>1692</v>
      </c>
      <c r="H43" s="47">
        <v>0.22446272220748209</v>
      </c>
      <c r="I43" s="49">
        <v>7538</v>
      </c>
    </row>
    <row r="44" spans="1:9" ht="15.75" x14ac:dyDescent="0.2">
      <c r="A44" s="50" t="s">
        <v>101</v>
      </c>
      <c r="B44" s="51">
        <v>42461</v>
      </c>
      <c r="C44" s="46">
        <v>6533</v>
      </c>
      <c r="D44" s="47">
        <v>0.91975221737294099</v>
      </c>
      <c r="E44" s="48">
        <v>7066</v>
      </c>
      <c r="F44" s="47">
        <v>0.99479093340841895</v>
      </c>
      <c r="G44" s="48">
        <v>1458</v>
      </c>
      <c r="H44" s="47">
        <v>0.20526538082500351</v>
      </c>
      <c r="I44" s="49">
        <v>7103</v>
      </c>
    </row>
    <row r="45" spans="1:9" ht="15.75" x14ac:dyDescent="0.2">
      <c r="A45" s="50" t="s">
        <v>102</v>
      </c>
      <c r="B45" s="51">
        <v>43040</v>
      </c>
      <c r="C45" s="46">
        <v>6097</v>
      </c>
      <c r="D45" s="47">
        <v>0.90192307692307694</v>
      </c>
      <c r="E45" s="48">
        <v>6691</v>
      </c>
      <c r="F45" s="47">
        <v>0.98979289940828408</v>
      </c>
      <c r="G45" s="48">
        <v>1238</v>
      </c>
      <c r="H45" s="47">
        <v>0.18313609467455622</v>
      </c>
      <c r="I45" s="49">
        <v>6760</v>
      </c>
    </row>
    <row r="46" spans="1:9" ht="15.75" x14ac:dyDescent="0.2">
      <c r="A46" s="50" t="s">
        <v>103</v>
      </c>
      <c r="B46" s="51">
        <v>43282</v>
      </c>
      <c r="C46" s="46">
        <v>12799</v>
      </c>
      <c r="D46" s="47">
        <v>0.97732131948686618</v>
      </c>
      <c r="E46" s="48">
        <v>13070</v>
      </c>
      <c r="F46" s="47">
        <v>0.99801466096518021</v>
      </c>
      <c r="G46" s="48">
        <v>2344</v>
      </c>
      <c r="H46" s="47">
        <v>0.17898594990836897</v>
      </c>
      <c r="I46" s="49">
        <v>13096</v>
      </c>
    </row>
    <row r="47" spans="1:9" ht="15.75" x14ac:dyDescent="0.2">
      <c r="A47" s="50" t="s">
        <v>104</v>
      </c>
      <c r="B47" s="51">
        <v>43282</v>
      </c>
      <c r="C47" s="46">
        <v>21695</v>
      </c>
      <c r="D47" s="47">
        <v>0.97637263726372636</v>
      </c>
      <c r="E47" s="48">
        <v>22132</v>
      </c>
      <c r="F47" s="47">
        <v>0.99603960396039604</v>
      </c>
      <c r="G47" s="48">
        <v>4565</v>
      </c>
      <c r="H47" s="47">
        <v>0.20544554455445543</v>
      </c>
      <c r="I47" s="49">
        <v>22220</v>
      </c>
    </row>
    <row r="48" spans="1:9" ht="15.75" x14ac:dyDescent="0.2">
      <c r="A48" s="50" t="s">
        <v>105</v>
      </c>
      <c r="B48" s="51">
        <v>43282</v>
      </c>
      <c r="C48" s="46">
        <v>5920</v>
      </c>
      <c r="D48" s="47">
        <v>0.97835068583705176</v>
      </c>
      <c r="E48" s="48">
        <v>6033</v>
      </c>
      <c r="F48" s="47">
        <v>0.99702528507684685</v>
      </c>
      <c r="G48" s="48">
        <v>1398</v>
      </c>
      <c r="H48" s="47">
        <v>0.23103619236489836</v>
      </c>
      <c r="I48" s="49">
        <v>6051</v>
      </c>
    </row>
    <row r="49" spans="1:9" ht="15.75" x14ac:dyDescent="0.2">
      <c r="A49" s="50" t="s">
        <v>106</v>
      </c>
      <c r="B49" s="51">
        <v>43282</v>
      </c>
      <c r="C49" s="46">
        <v>4569</v>
      </c>
      <c r="D49" s="47">
        <v>0.94478908188585609</v>
      </c>
      <c r="E49" s="48">
        <v>4816</v>
      </c>
      <c r="F49" s="47">
        <v>0.99586435070306034</v>
      </c>
      <c r="G49" s="48">
        <v>1020</v>
      </c>
      <c r="H49" s="47">
        <v>0.21091811414392059</v>
      </c>
      <c r="I49" s="49">
        <v>4836</v>
      </c>
    </row>
    <row r="50" spans="1:9" ht="15.75" x14ac:dyDescent="0.2">
      <c r="A50" s="50" t="s">
        <v>107</v>
      </c>
      <c r="B50" s="51">
        <v>43282</v>
      </c>
      <c r="C50" s="46">
        <v>12249</v>
      </c>
      <c r="D50" s="47">
        <v>0.97632711621233859</v>
      </c>
      <c r="E50" s="48">
        <v>12473</v>
      </c>
      <c r="F50" s="47">
        <v>0.99418141240235935</v>
      </c>
      <c r="G50" s="48">
        <v>2317</v>
      </c>
      <c r="H50" s="47">
        <v>0.18468037621552685</v>
      </c>
      <c r="I50" s="49">
        <v>12546</v>
      </c>
    </row>
    <row r="51" spans="1:9" ht="15.75" x14ac:dyDescent="0.2">
      <c r="A51" s="50" t="s">
        <v>108</v>
      </c>
      <c r="B51" s="51">
        <v>43466</v>
      </c>
      <c r="C51" s="46">
        <v>12414</v>
      </c>
      <c r="D51" s="47">
        <v>0.94806781732091039</v>
      </c>
      <c r="E51" s="48">
        <v>13050</v>
      </c>
      <c r="F51" s="47">
        <v>0.99663968229723543</v>
      </c>
      <c r="G51" s="48">
        <v>2543</v>
      </c>
      <c r="H51" s="47">
        <v>0.19421108904841913</v>
      </c>
      <c r="I51" s="49">
        <v>13094</v>
      </c>
    </row>
    <row r="52" spans="1:9" ht="15.75" x14ac:dyDescent="0.2">
      <c r="A52" s="50" t="s">
        <v>109</v>
      </c>
      <c r="B52" s="51">
        <v>43466</v>
      </c>
      <c r="C52" s="46">
        <v>10390</v>
      </c>
      <c r="D52" s="47">
        <v>0.98204158790170137</v>
      </c>
      <c r="E52" s="48">
        <v>10552</v>
      </c>
      <c r="F52" s="47">
        <v>0.9973534971644612</v>
      </c>
      <c r="G52" s="48">
        <v>2230</v>
      </c>
      <c r="H52" s="47">
        <v>0.21077504725897919</v>
      </c>
      <c r="I52" s="49">
        <v>10580</v>
      </c>
    </row>
    <row r="53" spans="1:9" ht="16.5" thickBot="1" x14ac:dyDescent="0.25">
      <c r="A53" s="52" t="s">
        <v>306</v>
      </c>
      <c r="B53" s="53" t="s">
        <v>21</v>
      </c>
      <c r="C53" s="54">
        <v>13</v>
      </c>
      <c r="D53" s="66">
        <v>1</v>
      </c>
      <c r="E53" s="56">
        <v>13</v>
      </c>
      <c r="F53" s="66">
        <v>1</v>
      </c>
      <c r="G53" s="56" t="s">
        <v>267</v>
      </c>
      <c r="H53" s="57" t="s">
        <v>21</v>
      </c>
      <c r="I53" s="43">
        <v>13</v>
      </c>
    </row>
    <row r="54" spans="1:9" ht="16.5" thickBot="1" x14ac:dyDescent="0.25">
      <c r="A54" s="39" t="s">
        <v>13</v>
      </c>
      <c r="B54" s="40">
        <f>MAX(B55:B67)</f>
        <v>43647</v>
      </c>
      <c r="C54" s="59">
        <v>43367</v>
      </c>
      <c r="D54" s="60">
        <v>0.87753697970416233</v>
      </c>
      <c r="E54" s="61">
        <v>48632</v>
      </c>
      <c r="F54" s="60">
        <v>0.98407495092980435</v>
      </c>
      <c r="G54" s="61">
        <v>12630</v>
      </c>
      <c r="H54" s="60">
        <v>0.25556972014812118</v>
      </c>
      <c r="I54" s="61">
        <v>49419</v>
      </c>
    </row>
    <row r="55" spans="1:9" ht="15.75" x14ac:dyDescent="0.2">
      <c r="A55" s="58" t="s">
        <v>110</v>
      </c>
      <c r="B55" s="45">
        <v>41821</v>
      </c>
      <c r="C55" s="62">
        <v>6499</v>
      </c>
      <c r="D55" s="63">
        <v>0.8631956435117546</v>
      </c>
      <c r="E55" s="64">
        <v>7392</v>
      </c>
      <c r="F55" s="63">
        <v>0.98180369238942755</v>
      </c>
      <c r="G55" s="64">
        <v>2111</v>
      </c>
      <c r="H55" s="63">
        <v>0.28038252091911275</v>
      </c>
      <c r="I55" s="65">
        <v>7529</v>
      </c>
    </row>
    <row r="56" spans="1:9" ht="15.75" x14ac:dyDescent="0.2">
      <c r="A56" s="50" t="s">
        <v>111</v>
      </c>
      <c r="B56" s="51">
        <v>42736</v>
      </c>
      <c r="C56" s="46">
        <v>1014</v>
      </c>
      <c r="D56" s="47">
        <v>0.86740804106073566</v>
      </c>
      <c r="E56" s="48">
        <v>1153</v>
      </c>
      <c r="F56" s="47">
        <v>0.98631308810949525</v>
      </c>
      <c r="G56" s="48">
        <v>297</v>
      </c>
      <c r="H56" s="47">
        <v>0.2540633019674936</v>
      </c>
      <c r="I56" s="49">
        <v>1169</v>
      </c>
    </row>
    <row r="57" spans="1:9" ht="15.75" x14ac:dyDescent="0.2">
      <c r="A57" s="50" t="s">
        <v>112</v>
      </c>
      <c r="B57" s="51">
        <v>43282</v>
      </c>
      <c r="C57" s="46">
        <v>6511</v>
      </c>
      <c r="D57" s="47">
        <v>0.83431573552024607</v>
      </c>
      <c r="E57" s="48">
        <v>7641</v>
      </c>
      <c r="F57" s="47">
        <v>0.97911327524346492</v>
      </c>
      <c r="G57" s="48">
        <v>1883</v>
      </c>
      <c r="H57" s="47">
        <v>0.24128651973347001</v>
      </c>
      <c r="I57" s="49">
        <v>7804</v>
      </c>
    </row>
    <row r="58" spans="1:9" ht="15.75" x14ac:dyDescent="0.2">
      <c r="A58" s="50" t="s">
        <v>113</v>
      </c>
      <c r="B58" s="51">
        <v>43282</v>
      </c>
      <c r="C58" s="46">
        <v>5485</v>
      </c>
      <c r="D58" s="47">
        <v>0.88254223652453745</v>
      </c>
      <c r="E58" s="48">
        <v>6090</v>
      </c>
      <c r="F58" s="47">
        <v>0.97988736926790021</v>
      </c>
      <c r="G58" s="48">
        <v>1538</v>
      </c>
      <c r="H58" s="47">
        <v>0.24746580852775543</v>
      </c>
      <c r="I58" s="49">
        <v>6215</v>
      </c>
    </row>
    <row r="59" spans="1:9" ht="15.75" x14ac:dyDescent="0.2">
      <c r="A59" s="50" t="s">
        <v>114</v>
      </c>
      <c r="B59" s="51">
        <v>43344</v>
      </c>
      <c r="C59" s="46">
        <v>3635</v>
      </c>
      <c r="D59" s="47">
        <v>0.89268172888015718</v>
      </c>
      <c r="E59" s="48">
        <v>3971</v>
      </c>
      <c r="F59" s="47">
        <v>0.97519646365422397</v>
      </c>
      <c r="G59" s="48">
        <v>932</v>
      </c>
      <c r="H59" s="47">
        <v>0.22888015717092339</v>
      </c>
      <c r="I59" s="49">
        <v>4072</v>
      </c>
    </row>
    <row r="60" spans="1:9" ht="15.75" x14ac:dyDescent="0.2">
      <c r="A60" s="50" t="s">
        <v>115</v>
      </c>
      <c r="B60" s="51">
        <v>43374</v>
      </c>
      <c r="C60" s="46">
        <v>674</v>
      </c>
      <c r="D60" s="47">
        <v>0.83312731767614334</v>
      </c>
      <c r="E60" s="48">
        <v>805</v>
      </c>
      <c r="F60" s="47">
        <v>0.99505562422744132</v>
      </c>
      <c r="G60" s="48">
        <v>184</v>
      </c>
      <c r="H60" s="47">
        <v>0.22744128553770088</v>
      </c>
      <c r="I60" s="49">
        <v>809</v>
      </c>
    </row>
    <row r="61" spans="1:9" ht="15.75" x14ac:dyDescent="0.2">
      <c r="A61" s="50" t="s">
        <v>116</v>
      </c>
      <c r="B61" s="51">
        <v>43374</v>
      </c>
      <c r="C61" s="46">
        <v>5771</v>
      </c>
      <c r="D61" s="47">
        <v>0.87148897614013898</v>
      </c>
      <c r="E61" s="46">
        <v>6547</v>
      </c>
      <c r="F61" s="47">
        <v>0.98867411658109328</v>
      </c>
      <c r="G61" s="48">
        <v>1751</v>
      </c>
      <c r="H61" s="47">
        <v>0.26442162488674115</v>
      </c>
      <c r="I61" s="49">
        <v>6622</v>
      </c>
    </row>
    <row r="62" spans="1:9" ht="15.75" x14ac:dyDescent="0.2">
      <c r="A62" s="50" t="s">
        <v>117</v>
      </c>
      <c r="B62" s="51">
        <v>43374</v>
      </c>
      <c r="C62" s="46">
        <v>1329</v>
      </c>
      <c r="D62" s="47">
        <v>0.88364361702127658</v>
      </c>
      <c r="E62" s="46">
        <v>1503</v>
      </c>
      <c r="F62" s="47">
        <v>0.99933510638297873</v>
      </c>
      <c r="G62" s="48">
        <v>321</v>
      </c>
      <c r="H62" s="47">
        <v>0.21343085106382978</v>
      </c>
      <c r="I62" s="49">
        <v>1504</v>
      </c>
    </row>
    <row r="63" spans="1:9" ht="15.75" x14ac:dyDescent="0.2">
      <c r="A63" s="50" t="s">
        <v>118</v>
      </c>
      <c r="B63" s="51">
        <v>43647</v>
      </c>
      <c r="C63" s="46">
        <v>5197</v>
      </c>
      <c r="D63" s="47">
        <v>0.92820146454724062</v>
      </c>
      <c r="E63" s="48">
        <v>5531</v>
      </c>
      <c r="F63" s="47">
        <v>0.98785497410251832</v>
      </c>
      <c r="G63" s="48">
        <v>1620</v>
      </c>
      <c r="H63" s="47">
        <v>0.28933738167529915</v>
      </c>
      <c r="I63" s="49">
        <v>5599</v>
      </c>
    </row>
    <row r="64" spans="1:9" ht="15.75" x14ac:dyDescent="0.2">
      <c r="A64" s="50" t="s">
        <v>119</v>
      </c>
      <c r="B64" s="51">
        <v>43647</v>
      </c>
      <c r="C64" s="46">
        <v>5224</v>
      </c>
      <c r="D64" s="47">
        <v>0.92150291056623745</v>
      </c>
      <c r="E64" s="48">
        <v>5605</v>
      </c>
      <c r="F64" s="47">
        <v>0.98871053095784089</v>
      </c>
      <c r="G64" s="48">
        <v>1520</v>
      </c>
      <c r="H64" s="47">
        <v>0.26812488975127891</v>
      </c>
      <c r="I64" s="49">
        <v>5669</v>
      </c>
    </row>
    <row r="65" spans="1:9" ht="15.75" x14ac:dyDescent="0.2">
      <c r="A65" s="50" t="s">
        <v>120</v>
      </c>
      <c r="B65" s="51">
        <v>43647</v>
      </c>
      <c r="C65" s="46">
        <v>1012</v>
      </c>
      <c r="D65" s="47">
        <v>0.87091222030981064</v>
      </c>
      <c r="E65" s="48">
        <v>1142</v>
      </c>
      <c r="F65" s="47">
        <v>0.98278829604130813</v>
      </c>
      <c r="G65" s="48">
        <v>236</v>
      </c>
      <c r="H65" s="47">
        <v>0.20309810671256454</v>
      </c>
      <c r="I65" s="49">
        <v>1162</v>
      </c>
    </row>
    <row r="66" spans="1:9" ht="15.75" x14ac:dyDescent="0.2">
      <c r="A66" s="50" t="s">
        <v>121</v>
      </c>
      <c r="B66" s="51">
        <v>43647</v>
      </c>
      <c r="C66" s="46">
        <v>1008</v>
      </c>
      <c r="D66" s="47">
        <v>0.80190930787589498</v>
      </c>
      <c r="E66" s="48">
        <v>1244</v>
      </c>
      <c r="F66" s="47">
        <v>0.98965791567223549</v>
      </c>
      <c r="G66" s="48">
        <v>236</v>
      </c>
      <c r="H66" s="47">
        <v>0.18774860779634051</v>
      </c>
      <c r="I66" s="49">
        <v>1257</v>
      </c>
    </row>
    <row r="67" spans="1:9" ht="16.5" thickBot="1" x14ac:dyDescent="0.25">
      <c r="A67" s="52" t="s">
        <v>344</v>
      </c>
      <c r="B67" s="53" t="s">
        <v>21</v>
      </c>
      <c r="C67" s="54" t="s">
        <v>267</v>
      </c>
      <c r="D67" s="57" t="s">
        <v>21</v>
      </c>
      <c r="E67" s="56" t="s">
        <v>267</v>
      </c>
      <c r="F67" s="57" t="s">
        <v>21</v>
      </c>
      <c r="G67" s="56" t="s">
        <v>267</v>
      </c>
      <c r="H67" s="57" t="s">
        <v>21</v>
      </c>
      <c r="I67" s="43" t="s">
        <v>267</v>
      </c>
    </row>
    <row r="68" spans="1:9" ht="16.5" thickBot="1" x14ac:dyDescent="0.25">
      <c r="A68" s="39" t="s">
        <v>12</v>
      </c>
      <c r="B68" s="40">
        <f>MAX(B69:B81)</f>
        <v>41456</v>
      </c>
      <c r="C68" s="59">
        <v>46480</v>
      </c>
      <c r="D68" s="60">
        <v>0.93717235260908138</v>
      </c>
      <c r="E68" s="61">
        <v>49108</v>
      </c>
      <c r="F68" s="60">
        <v>0.99016049681425922</v>
      </c>
      <c r="G68" s="61">
        <v>9773</v>
      </c>
      <c r="H68" s="60">
        <v>0.19705218162755062</v>
      </c>
      <c r="I68" s="61">
        <v>49596</v>
      </c>
    </row>
    <row r="69" spans="1:9" ht="15.75" x14ac:dyDescent="0.2">
      <c r="A69" s="58" t="s">
        <v>122</v>
      </c>
      <c r="B69" s="45">
        <v>41456</v>
      </c>
      <c r="C69" s="46">
        <v>1778</v>
      </c>
      <c r="D69" s="47">
        <v>0.93186582809224316</v>
      </c>
      <c r="E69" s="48">
        <v>1869</v>
      </c>
      <c r="F69" s="47">
        <v>0.97955974842767291</v>
      </c>
      <c r="G69" s="48">
        <v>319</v>
      </c>
      <c r="H69" s="47">
        <v>0.16719077568134172</v>
      </c>
      <c r="I69" s="49">
        <v>1908</v>
      </c>
    </row>
    <row r="70" spans="1:9" ht="15.75" x14ac:dyDescent="0.2">
      <c r="A70" s="50" t="s">
        <v>123</v>
      </c>
      <c r="B70" s="51">
        <v>41456</v>
      </c>
      <c r="C70" s="46">
        <v>2269</v>
      </c>
      <c r="D70" s="47">
        <v>0.92991803278688523</v>
      </c>
      <c r="E70" s="48">
        <v>2428</v>
      </c>
      <c r="F70" s="47">
        <v>0.9950819672131147</v>
      </c>
      <c r="G70" s="48">
        <v>366</v>
      </c>
      <c r="H70" s="47">
        <v>0.15</v>
      </c>
      <c r="I70" s="49">
        <v>2440</v>
      </c>
    </row>
    <row r="71" spans="1:9" ht="15.75" x14ac:dyDescent="0.2">
      <c r="A71" s="50" t="s">
        <v>124</v>
      </c>
      <c r="B71" s="51">
        <v>41456</v>
      </c>
      <c r="C71" s="46">
        <v>4001</v>
      </c>
      <c r="D71" s="47">
        <v>0.92744552619378762</v>
      </c>
      <c r="E71" s="48">
        <v>4286</v>
      </c>
      <c r="F71" s="47">
        <v>0.99350950394065829</v>
      </c>
      <c r="G71" s="48">
        <v>872</v>
      </c>
      <c r="H71" s="47">
        <v>0.20213259156235514</v>
      </c>
      <c r="I71" s="49">
        <v>4314</v>
      </c>
    </row>
    <row r="72" spans="1:9" ht="15.75" x14ac:dyDescent="0.2">
      <c r="A72" s="50" t="s">
        <v>125</v>
      </c>
      <c r="B72" s="51">
        <v>41456</v>
      </c>
      <c r="C72" s="46">
        <v>1412</v>
      </c>
      <c r="D72" s="47">
        <v>0.93882978723404253</v>
      </c>
      <c r="E72" s="48">
        <v>1477</v>
      </c>
      <c r="F72" s="47">
        <v>0.98204787234042556</v>
      </c>
      <c r="G72" s="48">
        <v>324</v>
      </c>
      <c r="H72" s="47">
        <v>0.21542553191489361</v>
      </c>
      <c r="I72" s="49">
        <v>1504</v>
      </c>
    </row>
    <row r="73" spans="1:9" ht="15.75" x14ac:dyDescent="0.2">
      <c r="A73" s="50" t="s">
        <v>126</v>
      </c>
      <c r="B73" s="51">
        <v>41456</v>
      </c>
      <c r="C73" s="46">
        <v>495</v>
      </c>
      <c r="D73" s="47">
        <v>0.9500959692898272</v>
      </c>
      <c r="E73" s="48">
        <v>510</v>
      </c>
      <c r="F73" s="47">
        <v>0.97888675623800381</v>
      </c>
      <c r="G73" s="48">
        <v>110</v>
      </c>
      <c r="H73" s="47">
        <v>0.21113243761996162</v>
      </c>
      <c r="I73" s="49">
        <v>521</v>
      </c>
    </row>
    <row r="74" spans="1:9" ht="15.75" x14ac:dyDescent="0.2">
      <c r="A74" s="50" t="s">
        <v>127</v>
      </c>
      <c r="B74" s="51">
        <v>41456</v>
      </c>
      <c r="C74" s="46">
        <v>1332</v>
      </c>
      <c r="D74" s="47">
        <v>0.94134275618374563</v>
      </c>
      <c r="E74" s="48">
        <v>1398</v>
      </c>
      <c r="F74" s="47">
        <v>0.98798586572438163</v>
      </c>
      <c r="G74" s="48">
        <v>309</v>
      </c>
      <c r="H74" s="47">
        <v>0.21837455830388691</v>
      </c>
      <c r="I74" s="49">
        <v>1415</v>
      </c>
    </row>
    <row r="75" spans="1:9" ht="15.75" x14ac:dyDescent="0.2">
      <c r="A75" s="50" t="s">
        <v>128</v>
      </c>
      <c r="B75" s="51">
        <v>41456</v>
      </c>
      <c r="C75" s="46">
        <v>1506</v>
      </c>
      <c r="D75" s="47">
        <v>0.93077873918417797</v>
      </c>
      <c r="E75" s="48">
        <v>1584</v>
      </c>
      <c r="F75" s="47">
        <v>0.97898640296662542</v>
      </c>
      <c r="G75" s="48">
        <v>327</v>
      </c>
      <c r="H75" s="47">
        <v>0.20210135970333745</v>
      </c>
      <c r="I75" s="49">
        <v>1618</v>
      </c>
    </row>
    <row r="76" spans="1:9" ht="15.75" x14ac:dyDescent="0.2">
      <c r="A76" s="50" t="s">
        <v>129</v>
      </c>
      <c r="B76" s="51">
        <v>41456</v>
      </c>
      <c r="C76" s="46">
        <v>1869</v>
      </c>
      <c r="D76" s="47">
        <v>0.92023633677991135</v>
      </c>
      <c r="E76" s="48">
        <v>1986</v>
      </c>
      <c r="F76" s="47">
        <v>0.97784342688330872</v>
      </c>
      <c r="G76" s="48">
        <v>384</v>
      </c>
      <c r="H76" s="47">
        <v>0.18906942392909898</v>
      </c>
      <c r="I76" s="49">
        <v>2031</v>
      </c>
    </row>
    <row r="77" spans="1:9" ht="15.75" x14ac:dyDescent="0.2">
      <c r="A77" s="50" t="s">
        <v>130</v>
      </c>
      <c r="B77" s="51">
        <v>41456</v>
      </c>
      <c r="C77" s="46">
        <v>15690</v>
      </c>
      <c r="D77" s="47">
        <v>0.93237461373900643</v>
      </c>
      <c r="E77" s="48">
        <v>16650</v>
      </c>
      <c r="F77" s="47">
        <v>0.98942239125267406</v>
      </c>
      <c r="G77" s="48">
        <v>3180</v>
      </c>
      <c r="H77" s="47">
        <v>0.18897076301402424</v>
      </c>
      <c r="I77" s="49">
        <v>16828</v>
      </c>
    </row>
    <row r="78" spans="1:9" ht="15.75" x14ac:dyDescent="0.2">
      <c r="A78" s="50" t="s">
        <v>131</v>
      </c>
      <c r="B78" s="51">
        <v>41456</v>
      </c>
      <c r="C78" s="46">
        <v>10115</v>
      </c>
      <c r="D78" s="47">
        <v>0.94905235503846874</v>
      </c>
      <c r="E78" s="48">
        <v>10604</v>
      </c>
      <c r="F78" s="47">
        <v>0.9949333833739914</v>
      </c>
      <c r="G78" s="48">
        <v>2263</v>
      </c>
      <c r="H78" s="47">
        <v>0.21232876712328766</v>
      </c>
      <c r="I78" s="49">
        <v>10658</v>
      </c>
    </row>
    <row r="79" spans="1:9" ht="15.75" x14ac:dyDescent="0.2">
      <c r="A79" s="50" t="s">
        <v>132</v>
      </c>
      <c r="B79" s="51">
        <v>41456</v>
      </c>
      <c r="C79" s="46">
        <v>4111</v>
      </c>
      <c r="D79" s="47">
        <v>0.94767173812816963</v>
      </c>
      <c r="E79" s="48">
        <v>4309</v>
      </c>
      <c r="F79" s="47">
        <v>0.99331489165514064</v>
      </c>
      <c r="G79" s="48">
        <v>933</v>
      </c>
      <c r="H79" s="47">
        <v>0.21507607192254496</v>
      </c>
      <c r="I79" s="49">
        <v>4338</v>
      </c>
    </row>
    <row r="80" spans="1:9" ht="15.75" x14ac:dyDescent="0.2">
      <c r="A80" s="50" t="s">
        <v>133</v>
      </c>
      <c r="B80" s="51">
        <v>41456</v>
      </c>
      <c r="C80" s="46">
        <v>1866</v>
      </c>
      <c r="D80" s="47">
        <v>0.94194851085310449</v>
      </c>
      <c r="E80" s="48">
        <v>1968</v>
      </c>
      <c r="F80" s="47">
        <v>0.99343765774861181</v>
      </c>
      <c r="G80" s="48">
        <v>381</v>
      </c>
      <c r="H80" s="47">
        <v>0.19232710752145382</v>
      </c>
      <c r="I80" s="49">
        <v>1981</v>
      </c>
    </row>
    <row r="81" spans="1:9" ht="16.5" thickBot="1" x14ac:dyDescent="0.25">
      <c r="A81" s="52" t="s">
        <v>373</v>
      </c>
      <c r="B81" s="53" t="s">
        <v>21</v>
      </c>
      <c r="C81" s="54">
        <v>36</v>
      </c>
      <c r="D81" s="66">
        <v>0.9</v>
      </c>
      <c r="E81" s="56">
        <v>39</v>
      </c>
      <c r="F81" s="66">
        <v>0.97499999999999998</v>
      </c>
      <c r="G81" s="56" t="s">
        <v>267</v>
      </c>
      <c r="H81" s="57" t="s">
        <v>21</v>
      </c>
      <c r="I81" s="43">
        <v>40</v>
      </c>
    </row>
    <row r="82" spans="1:9" ht="16.5" thickBot="1" x14ac:dyDescent="0.25">
      <c r="A82" s="39" t="s">
        <v>11</v>
      </c>
      <c r="B82" s="40">
        <f>MAX(B83:B87)</f>
        <v>41456</v>
      </c>
      <c r="C82" s="41">
        <v>11985</v>
      </c>
      <c r="D82" s="42">
        <v>0.93494032295810903</v>
      </c>
      <c r="E82" s="43">
        <v>12470</v>
      </c>
      <c r="F82" s="42">
        <v>0.97277478742491619</v>
      </c>
      <c r="G82" s="43">
        <v>2674</v>
      </c>
      <c r="H82" s="42">
        <v>0.20859661440049926</v>
      </c>
      <c r="I82" s="43">
        <v>12819</v>
      </c>
    </row>
    <row r="83" spans="1:9" ht="15.75" x14ac:dyDescent="0.2">
      <c r="A83" s="58" t="s">
        <v>134</v>
      </c>
      <c r="B83" s="45">
        <v>41456</v>
      </c>
      <c r="C83" s="46">
        <v>3588</v>
      </c>
      <c r="D83" s="47">
        <v>0.9694677114293434</v>
      </c>
      <c r="E83" s="48">
        <v>3644</v>
      </c>
      <c r="F83" s="47">
        <v>0.98459875709267763</v>
      </c>
      <c r="G83" s="48">
        <v>809</v>
      </c>
      <c r="H83" s="47">
        <v>0.21858957038638205</v>
      </c>
      <c r="I83" s="49">
        <v>3701</v>
      </c>
    </row>
    <row r="84" spans="1:9" ht="15.75" x14ac:dyDescent="0.2">
      <c r="A84" s="50" t="s">
        <v>135</v>
      </c>
      <c r="B84" s="51">
        <v>41456</v>
      </c>
      <c r="C84" s="46">
        <v>2549</v>
      </c>
      <c r="D84" s="47">
        <v>0.89375876577840108</v>
      </c>
      <c r="E84" s="48">
        <v>2772</v>
      </c>
      <c r="F84" s="47">
        <v>0.97194950911640954</v>
      </c>
      <c r="G84" s="48">
        <v>598</v>
      </c>
      <c r="H84" s="47">
        <v>0.20967741935483872</v>
      </c>
      <c r="I84" s="49">
        <v>2852</v>
      </c>
    </row>
    <row r="85" spans="1:9" ht="15.75" x14ac:dyDescent="0.2">
      <c r="A85" s="50" t="s">
        <v>136</v>
      </c>
      <c r="B85" s="51">
        <v>41456</v>
      </c>
      <c r="C85" s="46">
        <v>2583</v>
      </c>
      <c r="D85" s="47">
        <v>0.90188547486033521</v>
      </c>
      <c r="E85" s="48">
        <v>2748</v>
      </c>
      <c r="F85" s="47">
        <v>0.95949720670391059</v>
      </c>
      <c r="G85" s="48">
        <v>586</v>
      </c>
      <c r="H85" s="47">
        <v>0.20460893854748605</v>
      </c>
      <c r="I85" s="49">
        <v>2864</v>
      </c>
    </row>
    <row r="86" spans="1:9" ht="15.75" x14ac:dyDescent="0.2">
      <c r="A86" s="50" t="s">
        <v>137</v>
      </c>
      <c r="B86" s="51">
        <v>41456</v>
      </c>
      <c r="C86" s="46">
        <v>3263</v>
      </c>
      <c r="D86" s="47">
        <v>0.95970588235294119</v>
      </c>
      <c r="E86" s="48">
        <v>3304</v>
      </c>
      <c r="F86" s="47">
        <v>0.97176470588235297</v>
      </c>
      <c r="G86" s="48">
        <v>681</v>
      </c>
      <c r="H86" s="47">
        <v>0.20029411764705882</v>
      </c>
      <c r="I86" s="49">
        <v>3400</v>
      </c>
    </row>
    <row r="87" spans="1:9" ht="16.5" thickBot="1" x14ac:dyDescent="0.25">
      <c r="A87" s="52" t="s">
        <v>386</v>
      </c>
      <c r="B87" s="53" t="s">
        <v>21</v>
      </c>
      <c r="C87" s="54" t="s">
        <v>267</v>
      </c>
      <c r="D87" s="57" t="s">
        <v>21</v>
      </c>
      <c r="E87" s="56" t="s">
        <v>267</v>
      </c>
      <c r="F87" s="57" t="s">
        <v>21</v>
      </c>
      <c r="G87" s="56" t="s">
        <v>267</v>
      </c>
      <c r="H87" s="57" t="s">
        <v>21</v>
      </c>
      <c r="I87" s="43" t="s">
        <v>267</v>
      </c>
    </row>
    <row r="88" spans="1:9" ht="16.5" thickBot="1" x14ac:dyDescent="0.25">
      <c r="A88" s="39" t="s">
        <v>10</v>
      </c>
      <c r="B88" s="40">
        <f>MAX(B89:B90)</f>
        <v>41821</v>
      </c>
      <c r="C88" s="41">
        <v>8387</v>
      </c>
      <c r="D88" s="42">
        <v>0.85642806085979784</v>
      </c>
      <c r="E88" s="43">
        <v>9667</v>
      </c>
      <c r="F88" s="42">
        <v>0.98713366690493209</v>
      </c>
      <c r="G88" s="43">
        <v>1816</v>
      </c>
      <c r="H88" s="42">
        <v>0.18543857857653426</v>
      </c>
      <c r="I88" s="61">
        <v>9793</v>
      </c>
    </row>
    <row r="89" spans="1:9" ht="15.75" x14ac:dyDescent="0.2">
      <c r="A89" s="58" t="s">
        <v>10</v>
      </c>
      <c r="B89" s="45">
        <v>41821</v>
      </c>
      <c r="C89" s="46">
        <v>8386</v>
      </c>
      <c r="D89" s="47">
        <v>0.85641339869281041</v>
      </c>
      <c r="E89" s="48">
        <v>9666</v>
      </c>
      <c r="F89" s="47">
        <v>0.98713235294117652</v>
      </c>
      <c r="G89" s="48">
        <v>1815</v>
      </c>
      <c r="H89" s="47">
        <v>0.18535539215686275</v>
      </c>
      <c r="I89" s="49">
        <v>9792</v>
      </c>
    </row>
    <row r="90" spans="1:9" ht="16.5" thickBot="1" x14ac:dyDescent="0.25">
      <c r="A90" s="52" t="s">
        <v>9</v>
      </c>
      <c r="B90" s="53" t="s">
        <v>21</v>
      </c>
      <c r="C90" s="54" t="s">
        <v>267</v>
      </c>
      <c r="D90" s="57" t="s">
        <v>21</v>
      </c>
      <c r="E90" s="56" t="s">
        <v>267</v>
      </c>
      <c r="F90" s="57" t="s">
        <v>21</v>
      </c>
      <c r="G90" s="56" t="s">
        <v>267</v>
      </c>
      <c r="H90" s="57" t="s">
        <v>21</v>
      </c>
      <c r="I90" s="43" t="s">
        <v>267</v>
      </c>
    </row>
    <row r="91" spans="1:9" ht="16.5" thickBot="1" x14ac:dyDescent="0.25">
      <c r="A91" s="39" t="s">
        <v>8</v>
      </c>
      <c r="B91" s="40">
        <f>MAX(B92:B98)</f>
        <v>42917</v>
      </c>
      <c r="C91" s="59">
        <v>5095</v>
      </c>
      <c r="D91" s="60">
        <v>0.947906976744186</v>
      </c>
      <c r="E91" s="61">
        <v>5356</v>
      </c>
      <c r="F91" s="60">
        <v>0.99646511627906975</v>
      </c>
      <c r="G91" s="61">
        <v>1126</v>
      </c>
      <c r="H91" s="60">
        <v>0.20948837209302326</v>
      </c>
      <c r="I91" s="61">
        <v>5375</v>
      </c>
    </row>
    <row r="92" spans="1:9" ht="15.75" x14ac:dyDescent="0.2">
      <c r="A92" s="58" t="s">
        <v>138</v>
      </c>
      <c r="B92" s="45">
        <v>41821</v>
      </c>
      <c r="C92" s="46">
        <v>141</v>
      </c>
      <c r="D92" s="47">
        <v>0.96575342465753422</v>
      </c>
      <c r="E92" s="48">
        <v>145</v>
      </c>
      <c r="F92" s="47">
        <v>0.99315068493150682</v>
      </c>
      <c r="G92" s="48">
        <v>34</v>
      </c>
      <c r="H92" s="47">
        <v>0.23287671232876711</v>
      </c>
      <c r="I92" s="49">
        <v>146</v>
      </c>
    </row>
    <row r="93" spans="1:9" ht="15.75" x14ac:dyDescent="0.2">
      <c r="A93" s="50" t="s">
        <v>139</v>
      </c>
      <c r="B93" s="51">
        <v>42917</v>
      </c>
      <c r="C93" s="46">
        <v>836</v>
      </c>
      <c r="D93" s="47">
        <v>0.94144144144144148</v>
      </c>
      <c r="E93" s="48">
        <v>887</v>
      </c>
      <c r="F93" s="47">
        <v>0.99887387387387383</v>
      </c>
      <c r="G93" s="48">
        <v>262</v>
      </c>
      <c r="H93" s="47">
        <v>0.29504504504504503</v>
      </c>
      <c r="I93" s="49">
        <v>888</v>
      </c>
    </row>
    <row r="94" spans="1:9" ht="15.75" x14ac:dyDescent="0.2">
      <c r="A94" s="50" t="s">
        <v>140</v>
      </c>
      <c r="B94" s="51">
        <v>42917</v>
      </c>
      <c r="C94" s="46">
        <v>446</v>
      </c>
      <c r="D94" s="47">
        <v>0.95503211991434689</v>
      </c>
      <c r="E94" s="48">
        <v>467</v>
      </c>
      <c r="F94" s="47">
        <v>1</v>
      </c>
      <c r="G94" s="48">
        <v>80</v>
      </c>
      <c r="H94" s="47">
        <v>0.17130620985010706</v>
      </c>
      <c r="I94" s="49">
        <v>467</v>
      </c>
    </row>
    <row r="95" spans="1:9" ht="15.75" x14ac:dyDescent="0.2">
      <c r="A95" s="50" t="s">
        <v>141</v>
      </c>
      <c r="B95" s="51">
        <v>42736</v>
      </c>
      <c r="C95" s="46">
        <v>2999</v>
      </c>
      <c r="D95" s="47">
        <v>0.94426952141057929</v>
      </c>
      <c r="E95" s="48">
        <v>3162</v>
      </c>
      <c r="F95" s="47">
        <v>0.99559193954659952</v>
      </c>
      <c r="G95" s="48">
        <v>587</v>
      </c>
      <c r="H95" s="47">
        <v>0.18482367758186399</v>
      </c>
      <c r="I95" s="49">
        <v>3176</v>
      </c>
    </row>
    <row r="96" spans="1:9" ht="15.75" x14ac:dyDescent="0.2">
      <c r="A96" s="50" t="s">
        <v>142</v>
      </c>
      <c r="B96" s="51">
        <v>42736</v>
      </c>
      <c r="C96" s="46">
        <v>215</v>
      </c>
      <c r="D96" s="47">
        <v>0.96846846846846846</v>
      </c>
      <c r="E96" s="48">
        <v>222</v>
      </c>
      <c r="F96" s="47">
        <v>1</v>
      </c>
      <c r="G96" s="48">
        <v>40</v>
      </c>
      <c r="H96" s="47">
        <v>0.18018018018018017</v>
      </c>
      <c r="I96" s="49">
        <v>222</v>
      </c>
    </row>
    <row r="97" spans="1:9" ht="15.75" x14ac:dyDescent="0.2">
      <c r="A97" s="50" t="s">
        <v>143</v>
      </c>
      <c r="B97" s="51">
        <v>42917</v>
      </c>
      <c r="C97" s="46">
        <v>250</v>
      </c>
      <c r="D97" s="47">
        <v>0.96899224806201545</v>
      </c>
      <c r="E97" s="48">
        <v>257</v>
      </c>
      <c r="F97" s="47">
        <v>0.99612403100775193</v>
      </c>
      <c r="G97" s="48">
        <v>81</v>
      </c>
      <c r="H97" s="47">
        <v>0.31395348837209303</v>
      </c>
      <c r="I97" s="49">
        <v>258</v>
      </c>
    </row>
    <row r="98" spans="1:9" ht="16.5" thickBot="1" x14ac:dyDescent="0.25">
      <c r="A98" s="52" t="s">
        <v>409</v>
      </c>
      <c r="B98" s="53" t="s">
        <v>21</v>
      </c>
      <c r="C98" s="54">
        <v>208</v>
      </c>
      <c r="D98" s="55">
        <v>0.95412844036697253</v>
      </c>
      <c r="E98" s="56">
        <v>216</v>
      </c>
      <c r="F98" s="55">
        <v>0.99082568807339455</v>
      </c>
      <c r="G98" s="56">
        <v>42</v>
      </c>
      <c r="H98" s="55">
        <v>0.19266055045871561</v>
      </c>
      <c r="I98" s="43">
        <v>218</v>
      </c>
    </row>
    <row r="99" spans="1:9" ht="16.5" thickBot="1" x14ac:dyDescent="0.25">
      <c r="A99" s="39" t="s">
        <v>597</v>
      </c>
      <c r="B99" s="67" t="s">
        <v>21</v>
      </c>
      <c r="C99" s="41">
        <v>51</v>
      </c>
      <c r="D99" s="42">
        <v>0.98076923076923073</v>
      </c>
      <c r="E99" s="43">
        <v>51</v>
      </c>
      <c r="F99" s="42">
        <v>0.98076923076923073</v>
      </c>
      <c r="G99" s="43" t="s">
        <v>267</v>
      </c>
      <c r="H99" s="68" t="s">
        <v>21</v>
      </c>
      <c r="I99" s="43">
        <v>52</v>
      </c>
    </row>
    <row r="100" spans="1:9" ht="15.75" thickBot="1" x14ac:dyDescent="0.25">
      <c r="A100" s="69" t="s">
        <v>6</v>
      </c>
      <c r="B100" s="70" t="s">
        <v>21</v>
      </c>
      <c r="C100" s="54" t="s">
        <v>267</v>
      </c>
      <c r="D100" s="57" t="s">
        <v>21</v>
      </c>
      <c r="E100" s="56" t="s">
        <v>267</v>
      </c>
      <c r="F100" s="57" t="s">
        <v>21</v>
      </c>
      <c r="G100" s="56" t="s">
        <v>267</v>
      </c>
      <c r="H100" s="57" t="s">
        <v>21</v>
      </c>
      <c r="I100" s="56" t="s">
        <v>267</v>
      </c>
    </row>
    <row r="101" spans="1:9" ht="15.75" x14ac:dyDescent="0.2">
      <c r="A101" s="71" t="s">
        <v>5</v>
      </c>
      <c r="B101" s="72" t="s">
        <v>21</v>
      </c>
      <c r="C101" s="73">
        <v>516454</v>
      </c>
      <c r="D101" s="74">
        <v>0.90077824404979923</v>
      </c>
      <c r="E101" s="49">
        <v>566767</v>
      </c>
      <c r="F101" s="74">
        <v>0.98853215009540552</v>
      </c>
      <c r="G101" s="49">
        <v>115822</v>
      </c>
      <c r="H101" s="74">
        <v>0.20201206260835591</v>
      </c>
      <c r="I101" s="49">
        <v>573342</v>
      </c>
    </row>
    <row r="102" spans="1:9" s="119" customFormat="1" ht="30" customHeight="1" x14ac:dyDescent="0.2">
      <c r="A102" s="119" t="str">
        <f>IFERROR(INDEX(Footnotes!$D:$D,MATCH(Footnotes!$B$8,Footnotes!$B:$B,0)),"")</f>
        <v>Service districts are defined by the current address the participant resides in. ‘Other’ includes participants where the service district information is missing.</v>
      </c>
    </row>
    <row r="103" spans="1:9" s="120" customFormat="1" ht="54" customHeight="1" x14ac:dyDescent="0.25">
      <c r="A103" s="120" t="str">
        <f>IFERROR(INDEX(Footnotes!$D:$D,MATCH(Footnotes!$B$9,Footnotes!$B:$B,0)),"")</f>
        <v>Core supports enable participants to complete activities of daily living. Participant budgets often have a lot of flexibility to choose specific supports with their core support budgets, but cannot reallocate this funding for other support purposes (i.e. capital or capacity building supports).</v>
      </c>
    </row>
    <row r="104" spans="1:9" s="119" customFormat="1" ht="42" customHeight="1" x14ac:dyDescent="0.2">
      <c r="A104" s="119" t="str">
        <f>IFERROR(INDEX(Footnotes!$D:$D,MATCH(Footnotes!$B$10,Footnotes!$B:$B,0)),"")</f>
        <v>Capacity building supports enable participants to build their independence and skills. Participant budgets are allocated at a support category level and must be used to achieve the goals set out in the participant’s plan.</v>
      </c>
    </row>
    <row r="105" spans="1:9" s="120" customFormat="1" ht="44.1" customHeight="1" x14ac:dyDescent="0.25">
      <c r="A105" s="120" t="str">
        <f>IFERROR(INDEX(Footnotes!$D:$D,MATCH(Footnotes!$B$11,Footnotes!$B:$B,0)),"")</f>
        <v xml:space="preserve">Capital supports are investments, such as assistive technologies – equipment, home or vehicle modifications, or for Specialist Disability Accommodation (SDA). Participant budgets for this support purpose are restricted to specific items identified in the participant’s plan. </v>
      </c>
    </row>
    <row r="106" spans="1:9" s="119" customFormat="1" x14ac:dyDescent="0.2">
      <c r="A106" s="119" t="str">
        <f>IFERROR(INDEX(Footnotes!$D:$D,MATCH(Footnotes!$B$12,Footnotes!$B:$B,0)),"")</f>
        <v>The phasing date shown for Hunter New England is for the Hunter Trial Site.</v>
      </c>
    </row>
    <row r="107" spans="1:9" s="119" customFormat="1" x14ac:dyDescent="0.2">
      <c r="A107" s="119" t="str">
        <f>IFERROR(INDEX(Footnotes!$D:$D,MATCH(Footnotes!$B$13,Footnotes!$B:$B,0)),"")</f>
        <v>Since the phasing schedule for South Australia is by age, each service district in the state has the phasing date Jul-13.</v>
      </c>
    </row>
    <row r="108" spans="1:9" s="119" customFormat="1" ht="17.45" customHeight="1" x14ac:dyDescent="0.2">
      <c r="A108" s="119" t="str">
        <f>IFERROR(INDEX(Footnotes!$D:$D,MATCH(Footnotes!$B$14,Footnotes!$B:$B,0)),"")</f>
        <v>Since the phasing schedule for Tasmania is by age, each service district in the state has the phasing date Jul-13.</v>
      </c>
    </row>
    <row r="109" spans="1:9" s="119" customFormat="1" x14ac:dyDescent="0.2">
      <c r="A109" s="119" t="str">
        <f>IFERROR(INDEX(Footnotes!$D:$D,MATCH(Footnotes!$B$15,Footnotes!$B:$B,0)),"")</f>
        <v>Other Territories includes Norfolk Island, Christmas Island and the Cocos (Keeling) Islands.</v>
      </c>
    </row>
    <row r="110" spans="1:9" x14ac:dyDescent="0.2">
      <c r="A110" s="117" t="s">
        <v>55</v>
      </c>
      <c r="B110" s="117"/>
      <c r="C110" s="117"/>
      <c r="D110" s="117"/>
      <c r="E110" s="117"/>
      <c r="F110" s="117"/>
      <c r="G110" s="117"/>
      <c r="H110" s="117"/>
      <c r="I110" s="117"/>
    </row>
  </sheetData>
  <mergeCells count="10">
    <mergeCell ref="A110:I110"/>
    <mergeCell ref="A1:I1"/>
    <mergeCell ref="A108:XFD108"/>
    <mergeCell ref="A109:XFD109"/>
    <mergeCell ref="A102:XFD102"/>
    <mergeCell ref="A103:XFD103"/>
    <mergeCell ref="A104:XFD104"/>
    <mergeCell ref="A105:XFD105"/>
    <mergeCell ref="A106:XFD106"/>
    <mergeCell ref="A107:XFD107"/>
  </mergeCells>
  <conditionalFormatting sqref="A102:A109">
    <cfRule type="containsErrors" dxfId="76" priority="1">
      <formula>ISERROR(A102)</formula>
    </cfRule>
  </conditionalFormatting>
  <hyperlinks>
    <hyperlink ref="A110" location="TableOfContents!A1" display="Back to Table of Contents" xr:uid="{00000000-0004-0000-0300-000000000000}"/>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105"/>
  <sheetViews>
    <sheetView zoomScaleNormal="100" workbookViewId="0">
      <selection sqref="A1:F1"/>
    </sheetView>
  </sheetViews>
  <sheetFormatPr defaultColWidth="0" defaultRowHeight="15" zeroHeight="1" x14ac:dyDescent="0.2"/>
  <cols>
    <col min="1" max="1" width="37.140625" style="23" bestFit="1" customWidth="1"/>
    <col min="2" max="2" width="43.85546875" style="23" bestFit="1" customWidth="1"/>
    <col min="3" max="3" width="43.140625" style="23" bestFit="1" customWidth="1"/>
    <col min="4" max="4" width="20.42578125" style="23" bestFit="1" customWidth="1"/>
    <col min="5" max="5" width="19.5703125" style="23" bestFit="1" customWidth="1"/>
    <col min="6" max="6" width="26.42578125" style="23" bestFit="1" customWidth="1"/>
    <col min="7" max="16384" width="9.140625" style="23" hidden="1"/>
  </cols>
  <sheetData>
    <row r="1" spans="1:6" ht="31.5" customHeight="1" x14ac:dyDescent="0.2">
      <c r="A1" s="121" t="str">
        <f>n_t002h</f>
        <v>Table O.2 Average annualised committed supports, median annualised committed supports, average payments, median payments and active participants by service district as at 31 December 2022</v>
      </c>
      <c r="B1" s="121"/>
      <c r="C1" s="121"/>
      <c r="D1" s="121"/>
      <c r="E1" s="121"/>
      <c r="F1" s="121"/>
    </row>
    <row r="2" spans="1:6" ht="16.5" thickBot="1" x14ac:dyDescent="0.25">
      <c r="A2" s="100" t="s">
        <v>17</v>
      </c>
      <c r="B2" s="108" t="s">
        <v>22</v>
      </c>
      <c r="C2" s="109" t="s">
        <v>23</v>
      </c>
      <c r="D2" s="108" t="s">
        <v>24</v>
      </c>
      <c r="E2" s="109" t="s">
        <v>25</v>
      </c>
      <c r="F2" s="108" t="s">
        <v>18</v>
      </c>
    </row>
    <row r="3" spans="1:6" ht="16.5" thickBot="1" x14ac:dyDescent="0.25">
      <c r="A3" s="39" t="s">
        <v>64</v>
      </c>
      <c r="B3" s="41" t="s">
        <v>419</v>
      </c>
      <c r="C3" s="101" t="s">
        <v>325</v>
      </c>
      <c r="D3" s="43" t="s">
        <v>420</v>
      </c>
      <c r="E3" s="101" t="s">
        <v>421</v>
      </c>
      <c r="F3" s="43">
        <v>172200</v>
      </c>
    </row>
    <row r="4" spans="1:6" ht="15.75" x14ac:dyDescent="0.2">
      <c r="A4" s="102" t="s">
        <v>65</v>
      </c>
      <c r="B4" s="46" t="s">
        <v>422</v>
      </c>
      <c r="C4" s="103" t="s">
        <v>423</v>
      </c>
      <c r="D4" s="48" t="s">
        <v>424</v>
      </c>
      <c r="E4" s="103" t="s">
        <v>425</v>
      </c>
      <c r="F4" s="49">
        <v>28921</v>
      </c>
    </row>
    <row r="5" spans="1:6" ht="15.75" x14ac:dyDescent="0.2">
      <c r="A5" s="50" t="s">
        <v>66</v>
      </c>
      <c r="B5" s="46" t="s">
        <v>426</v>
      </c>
      <c r="C5" s="103" t="s">
        <v>427</v>
      </c>
      <c r="D5" s="48" t="s">
        <v>428</v>
      </c>
      <c r="E5" s="103" t="s">
        <v>429</v>
      </c>
      <c r="F5" s="49">
        <v>9747</v>
      </c>
    </row>
    <row r="6" spans="1:6" ht="15.75" x14ac:dyDescent="0.2">
      <c r="A6" s="50" t="s">
        <v>67</v>
      </c>
      <c r="B6" s="46" t="s">
        <v>430</v>
      </c>
      <c r="C6" s="103" t="s">
        <v>308</v>
      </c>
      <c r="D6" s="48" t="s">
        <v>431</v>
      </c>
      <c r="E6" s="103" t="s">
        <v>155</v>
      </c>
      <c r="F6" s="49">
        <v>821</v>
      </c>
    </row>
    <row r="7" spans="1:6" ht="15.75" x14ac:dyDescent="0.2">
      <c r="A7" s="50" t="s">
        <v>68</v>
      </c>
      <c r="B7" s="46" t="s">
        <v>432</v>
      </c>
      <c r="C7" s="103" t="s">
        <v>347</v>
      </c>
      <c r="D7" s="48" t="s">
        <v>303</v>
      </c>
      <c r="E7" s="103" t="s">
        <v>433</v>
      </c>
      <c r="F7" s="49">
        <v>9991</v>
      </c>
    </row>
    <row r="8" spans="1:6" ht="15.75" x14ac:dyDescent="0.2">
      <c r="A8" s="50" t="s">
        <v>69</v>
      </c>
      <c r="B8" s="46" t="s">
        <v>434</v>
      </c>
      <c r="C8" s="103" t="s">
        <v>272</v>
      </c>
      <c r="D8" s="48" t="s">
        <v>435</v>
      </c>
      <c r="E8" s="103" t="s">
        <v>436</v>
      </c>
      <c r="F8" s="49">
        <v>7111</v>
      </c>
    </row>
    <row r="9" spans="1:6" ht="15.75" x14ac:dyDescent="0.2">
      <c r="A9" s="50" t="s">
        <v>70</v>
      </c>
      <c r="B9" s="46" t="s">
        <v>437</v>
      </c>
      <c r="C9" s="103" t="s">
        <v>310</v>
      </c>
      <c r="D9" s="48" t="s">
        <v>200</v>
      </c>
      <c r="E9" s="103" t="s">
        <v>380</v>
      </c>
      <c r="F9" s="49">
        <v>7552</v>
      </c>
    </row>
    <row r="10" spans="1:6" ht="15.75" x14ac:dyDescent="0.2">
      <c r="A10" s="50" t="s">
        <v>71</v>
      </c>
      <c r="B10" s="46" t="s">
        <v>438</v>
      </c>
      <c r="C10" s="103" t="s">
        <v>439</v>
      </c>
      <c r="D10" s="48" t="s">
        <v>278</v>
      </c>
      <c r="E10" s="103" t="s">
        <v>429</v>
      </c>
      <c r="F10" s="49">
        <v>10120</v>
      </c>
    </row>
    <row r="11" spans="1:6" ht="15.75" x14ac:dyDescent="0.2">
      <c r="A11" s="50" t="s">
        <v>72</v>
      </c>
      <c r="B11" s="46" t="s">
        <v>440</v>
      </c>
      <c r="C11" s="103" t="s">
        <v>441</v>
      </c>
      <c r="D11" s="48" t="s">
        <v>442</v>
      </c>
      <c r="E11" s="103" t="s">
        <v>336</v>
      </c>
      <c r="F11" s="49">
        <v>11633</v>
      </c>
    </row>
    <row r="12" spans="1:6" ht="15.75" x14ac:dyDescent="0.2">
      <c r="A12" s="50" t="s">
        <v>73</v>
      </c>
      <c r="B12" s="46" t="s">
        <v>443</v>
      </c>
      <c r="C12" s="103" t="s">
        <v>292</v>
      </c>
      <c r="D12" s="48" t="s">
        <v>268</v>
      </c>
      <c r="E12" s="103" t="s">
        <v>336</v>
      </c>
      <c r="F12" s="49">
        <v>8168</v>
      </c>
    </row>
    <row r="13" spans="1:6" ht="15.75" x14ac:dyDescent="0.2">
      <c r="A13" s="50" t="s">
        <v>74</v>
      </c>
      <c r="B13" s="46" t="s">
        <v>444</v>
      </c>
      <c r="C13" s="103" t="s">
        <v>445</v>
      </c>
      <c r="D13" s="48" t="s">
        <v>446</v>
      </c>
      <c r="E13" s="103" t="s">
        <v>163</v>
      </c>
      <c r="F13" s="49">
        <v>11641</v>
      </c>
    </row>
    <row r="14" spans="1:6" ht="15.75" x14ac:dyDescent="0.2">
      <c r="A14" s="50" t="s">
        <v>75</v>
      </c>
      <c r="B14" s="46" t="s">
        <v>447</v>
      </c>
      <c r="C14" s="103" t="s">
        <v>315</v>
      </c>
      <c r="D14" s="48" t="s">
        <v>448</v>
      </c>
      <c r="E14" s="103" t="s">
        <v>449</v>
      </c>
      <c r="F14" s="49">
        <v>26709</v>
      </c>
    </row>
    <row r="15" spans="1:6" ht="15.75" x14ac:dyDescent="0.2">
      <c r="A15" s="50" t="s">
        <v>76</v>
      </c>
      <c r="B15" s="46" t="s">
        <v>450</v>
      </c>
      <c r="C15" s="103" t="s">
        <v>351</v>
      </c>
      <c r="D15" s="48" t="s">
        <v>451</v>
      </c>
      <c r="E15" s="103" t="s">
        <v>452</v>
      </c>
      <c r="F15" s="49">
        <v>4714</v>
      </c>
    </row>
    <row r="16" spans="1:6" ht="15.75" x14ac:dyDescent="0.2">
      <c r="A16" s="50" t="s">
        <v>77</v>
      </c>
      <c r="B16" s="46" t="s">
        <v>453</v>
      </c>
      <c r="C16" s="103" t="s">
        <v>454</v>
      </c>
      <c r="D16" s="48" t="s">
        <v>181</v>
      </c>
      <c r="E16" s="103" t="s">
        <v>346</v>
      </c>
      <c r="F16" s="49">
        <v>6867</v>
      </c>
    </row>
    <row r="17" spans="1:6" ht="15.75" x14ac:dyDescent="0.2">
      <c r="A17" s="50" t="s">
        <v>78</v>
      </c>
      <c r="B17" s="46" t="s">
        <v>455</v>
      </c>
      <c r="C17" s="103" t="s">
        <v>235</v>
      </c>
      <c r="D17" s="48" t="s">
        <v>270</v>
      </c>
      <c r="E17" s="103" t="s">
        <v>151</v>
      </c>
      <c r="F17" s="49">
        <v>7349</v>
      </c>
    </row>
    <row r="18" spans="1:6" ht="15.75" x14ac:dyDescent="0.2">
      <c r="A18" s="50" t="s">
        <v>79</v>
      </c>
      <c r="B18" s="46" t="s">
        <v>456</v>
      </c>
      <c r="C18" s="103" t="s">
        <v>205</v>
      </c>
      <c r="D18" s="48" t="s">
        <v>244</v>
      </c>
      <c r="E18" s="103" t="s">
        <v>333</v>
      </c>
      <c r="F18" s="49">
        <v>20818</v>
      </c>
    </row>
    <row r="19" spans="1:6" ht="16.5" thickBot="1" x14ac:dyDescent="0.25">
      <c r="A19" s="52" t="s">
        <v>203</v>
      </c>
      <c r="B19" s="46" t="s">
        <v>204</v>
      </c>
      <c r="C19" s="103" t="s">
        <v>205</v>
      </c>
      <c r="D19" s="48" t="s">
        <v>161</v>
      </c>
      <c r="E19" s="103" t="s">
        <v>206</v>
      </c>
      <c r="F19" s="43">
        <v>28</v>
      </c>
    </row>
    <row r="20" spans="1:6" ht="16.5" thickBot="1" x14ac:dyDescent="0.25">
      <c r="A20" s="39" t="s">
        <v>15</v>
      </c>
      <c r="B20" s="59" t="s">
        <v>457</v>
      </c>
      <c r="C20" s="104" t="s">
        <v>310</v>
      </c>
      <c r="D20" s="61" t="s">
        <v>458</v>
      </c>
      <c r="E20" s="104" t="s">
        <v>429</v>
      </c>
      <c r="F20" s="43">
        <v>153198</v>
      </c>
    </row>
    <row r="21" spans="1:6" ht="15.75" x14ac:dyDescent="0.2">
      <c r="A21" s="58" t="s">
        <v>80</v>
      </c>
      <c r="B21" s="46" t="s">
        <v>334</v>
      </c>
      <c r="C21" s="103" t="s">
        <v>371</v>
      </c>
      <c r="D21" s="48" t="s">
        <v>200</v>
      </c>
      <c r="E21" s="103" t="s">
        <v>459</v>
      </c>
      <c r="F21" s="49">
        <v>10593</v>
      </c>
    </row>
    <row r="22" spans="1:6" ht="15.75" x14ac:dyDescent="0.2">
      <c r="A22" s="50" t="s">
        <v>81</v>
      </c>
      <c r="B22" s="46" t="s">
        <v>460</v>
      </c>
      <c r="C22" s="103" t="s">
        <v>315</v>
      </c>
      <c r="D22" s="48" t="s">
        <v>461</v>
      </c>
      <c r="E22" s="103" t="s">
        <v>462</v>
      </c>
      <c r="F22" s="49">
        <v>6059</v>
      </c>
    </row>
    <row r="23" spans="1:6" ht="15.75" x14ac:dyDescent="0.2">
      <c r="A23" s="50" t="s">
        <v>82</v>
      </c>
      <c r="B23" s="46" t="s">
        <v>360</v>
      </c>
      <c r="C23" s="103" t="s">
        <v>439</v>
      </c>
      <c r="D23" s="48" t="s">
        <v>463</v>
      </c>
      <c r="E23" s="103" t="s">
        <v>464</v>
      </c>
      <c r="F23" s="49">
        <v>8045</v>
      </c>
    </row>
    <row r="24" spans="1:6" ht="15.75" x14ac:dyDescent="0.2">
      <c r="A24" s="50" t="s">
        <v>83</v>
      </c>
      <c r="B24" s="46" t="s">
        <v>465</v>
      </c>
      <c r="C24" s="103" t="s">
        <v>239</v>
      </c>
      <c r="D24" s="48" t="s">
        <v>356</v>
      </c>
      <c r="E24" s="103" t="s">
        <v>147</v>
      </c>
      <c r="F24" s="49">
        <v>14543</v>
      </c>
    </row>
    <row r="25" spans="1:6" ht="15.75" x14ac:dyDescent="0.2">
      <c r="A25" s="50" t="s">
        <v>84</v>
      </c>
      <c r="B25" s="46" t="s">
        <v>466</v>
      </c>
      <c r="C25" s="103" t="s">
        <v>467</v>
      </c>
      <c r="D25" s="48" t="s">
        <v>195</v>
      </c>
      <c r="E25" s="103" t="s">
        <v>151</v>
      </c>
      <c r="F25" s="49">
        <v>5820</v>
      </c>
    </row>
    <row r="26" spans="1:6" ht="15.75" x14ac:dyDescent="0.2">
      <c r="A26" s="50" t="s">
        <v>85</v>
      </c>
      <c r="B26" s="46" t="s">
        <v>378</v>
      </c>
      <c r="C26" s="103" t="s">
        <v>208</v>
      </c>
      <c r="D26" s="48" t="s">
        <v>468</v>
      </c>
      <c r="E26" s="103" t="s">
        <v>155</v>
      </c>
      <c r="F26" s="49">
        <v>3868</v>
      </c>
    </row>
    <row r="27" spans="1:6" ht="15.75" x14ac:dyDescent="0.2">
      <c r="A27" s="50" t="s">
        <v>86</v>
      </c>
      <c r="B27" s="46" t="s">
        <v>469</v>
      </c>
      <c r="C27" s="103" t="s">
        <v>211</v>
      </c>
      <c r="D27" s="48" t="s">
        <v>470</v>
      </c>
      <c r="E27" s="103" t="s">
        <v>381</v>
      </c>
      <c r="F27" s="49">
        <v>4189</v>
      </c>
    </row>
    <row r="28" spans="1:6" ht="15.75" x14ac:dyDescent="0.2">
      <c r="A28" s="50" t="s">
        <v>87</v>
      </c>
      <c r="B28" s="46" t="s">
        <v>471</v>
      </c>
      <c r="C28" s="103" t="s">
        <v>472</v>
      </c>
      <c r="D28" s="48" t="s">
        <v>156</v>
      </c>
      <c r="E28" s="103" t="s">
        <v>473</v>
      </c>
      <c r="F28" s="49">
        <v>10839</v>
      </c>
    </row>
    <row r="29" spans="1:6" ht="15.75" x14ac:dyDescent="0.2">
      <c r="A29" s="50" t="s">
        <v>88</v>
      </c>
      <c r="B29" s="46" t="s">
        <v>437</v>
      </c>
      <c r="C29" s="103" t="s">
        <v>474</v>
      </c>
      <c r="D29" s="48" t="s">
        <v>475</v>
      </c>
      <c r="E29" s="103" t="s">
        <v>476</v>
      </c>
      <c r="F29" s="49">
        <v>10823</v>
      </c>
    </row>
    <row r="30" spans="1:6" ht="15.75" x14ac:dyDescent="0.2">
      <c r="A30" s="50" t="s">
        <v>89</v>
      </c>
      <c r="B30" s="46" t="s">
        <v>477</v>
      </c>
      <c r="C30" s="103" t="s">
        <v>256</v>
      </c>
      <c r="D30" s="48" t="s">
        <v>478</v>
      </c>
      <c r="E30" s="103" t="s">
        <v>294</v>
      </c>
      <c r="F30" s="49">
        <v>10785</v>
      </c>
    </row>
    <row r="31" spans="1:6" ht="15.75" x14ac:dyDescent="0.2">
      <c r="A31" s="50" t="s">
        <v>90</v>
      </c>
      <c r="B31" s="46" t="s">
        <v>479</v>
      </c>
      <c r="C31" s="103" t="s">
        <v>223</v>
      </c>
      <c r="D31" s="48" t="s">
        <v>480</v>
      </c>
      <c r="E31" s="103" t="s">
        <v>481</v>
      </c>
      <c r="F31" s="49">
        <v>18505</v>
      </c>
    </row>
    <row r="32" spans="1:6" ht="15.75" x14ac:dyDescent="0.2">
      <c r="A32" s="50" t="s">
        <v>91</v>
      </c>
      <c r="B32" s="46" t="s">
        <v>482</v>
      </c>
      <c r="C32" s="103" t="s">
        <v>197</v>
      </c>
      <c r="D32" s="48" t="s">
        <v>483</v>
      </c>
      <c r="E32" s="103" t="s">
        <v>212</v>
      </c>
      <c r="F32" s="49">
        <v>14509</v>
      </c>
    </row>
    <row r="33" spans="1:6" ht="15.75" x14ac:dyDescent="0.2">
      <c r="A33" s="50" t="s">
        <v>92</v>
      </c>
      <c r="B33" s="46" t="s">
        <v>484</v>
      </c>
      <c r="C33" s="103" t="s">
        <v>433</v>
      </c>
      <c r="D33" s="48" t="s">
        <v>485</v>
      </c>
      <c r="E33" s="103" t="s">
        <v>343</v>
      </c>
      <c r="F33" s="49">
        <v>10177</v>
      </c>
    </row>
    <row r="34" spans="1:6" ht="15.75" x14ac:dyDescent="0.2">
      <c r="A34" s="50" t="s">
        <v>93</v>
      </c>
      <c r="B34" s="46" t="s">
        <v>486</v>
      </c>
      <c r="C34" s="103" t="s">
        <v>417</v>
      </c>
      <c r="D34" s="48" t="s">
        <v>451</v>
      </c>
      <c r="E34" s="103" t="s">
        <v>322</v>
      </c>
      <c r="F34" s="49">
        <v>14752</v>
      </c>
    </row>
    <row r="35" spans="1:6" ht="15.75" x14ac:dyDescent="0.2">
      <c r="A35" s="50" t="s">
        <v>94</v>
      </c>
      <c r="B35" s="46" t="s">
        <v>487</v>
      </c>
      <c r="C35" s="103" t="s">
        <v>488</v>
      </c>
      <c r="D35" s="48" t="s">
        <v>253</v>
      </c>
      <c r="E35" s="103" t="s">
        <v>384</v>
      </c>
      <c r="F35" s="49">
        <v>4480</v>
      </c>
    </row>
    <row r="36" spans="1:6" ht="15.75" x14ac:dyDescent="0.2">
      <c r="A36" s="50" t="s">
        <v>95</v>
      </c>
      <c r="B36" s="46" t="s">
        <v>489</v>
      </c>
      <c r="C36" s="103" t="s">
        <v>490</v>
      </c>
      <c r="D36" s="48" t="s">
        <v>289</v>
      </c>
      <c r="E36" s="103" t="s">
        <v>159</v>
      </c>
      <c r="F36" s="49">
        <v>2648</v>
      </c>
    </row>
    <row r="37" spans="1:6" ht="15.75" x14ac:dyDescent="0.2">
      <c r="A37" s="50" t="s">
        <v>96</v>
      </c>
      <c r="B37" s="46" t="s">
        <v>491</v>
      </c>
      <c r="C37" s="103" t="s">
        <v>150</v>
      </c>
      <c r="D37" s="48" t="s">
        <v>204</v>
      </c>
      <c r="E37" s="103" t="s">
        <v>492</v>
      </c>
      <c r="F37" s="49">
        <v>2553</v>
      </c>
    </row>
    <row r="38" spans="1:6" ht="16.5" thickBot="1" x14ac:dyDescent="0.25">
      <c r="A38" s="52" t="s">
        <v>264</v>
      </c>
      <c r="B38" s="46" t="s">
        <v>21</v>
      </c>
      <c r="C38" s="103" t="s">
        <v>265</v>
      </c>
      <c r="D38" s="48" t="s">
        <v>21</v>
      </c>
      <c r="E38" s="103" t="s">
        <v>21</v>
      </c>
      <c r="F38" s="43" t="s">
        <v>267</v>
      </c>
    </row>
    <row r="39" spans="1:6" ht="16.5" thickBot="1" x14ac:dyDescent="0.25">
      <c r="A39" s="39" t="s">
        <v>14</v>
      </c>
      <c r="B39" s="59" t="s">
        <v>419</v>
      </c>
      <c r="C39" s="104" t="s">
        <v>493</v>
      </c>
      <c r="D39" s="61" t="s">
        <v>340</v>
      </c>
      <c r="E39" s="104" t="s">
        <v>312</v>
      </c>
      <c r="F39" s="43">
        <v>120898</v>
      </c>
    </row>
    <row r="40" spans="1:6" ht="15.75" x14ac:dyDescent="0.2">
      <c r="A40" s="58" t="s">
        <v>97</v>
      </c>
      <c r="B40" s="46" t="s">
        <v>494</v>
      </c>
      <c r="C40" s="103" t="s">
        <v>394</v>
      </c>
      <c r="D40" s="48" t="s">
        <v>495</v>
      </c>
      <c r="E40" s="103" t="s">
        <v>322</v>
      </c>
      <c r="F40" s="65">
        <v>3458</v>
      </c>
    </row>
    <row r="41" spans="1:6" ht="15.75" x14ac:dyDescent="0.2">
      <c r="A41" s="50" t="s">
        <v>98</v>
      </c>
      <c r="B41" s="46" t="s">
        <v>447</v>
      </c>
      <c r="C41" s="103" t="s">
        <v>496</v>
      </c>
      <c r="D41" s="48" t="s">
        <v>385</v>
      </c>
      <c r="E41" s="103" t="s">
        <v>167</v>
      </c>
      <c r="F41" s="49">
        <v>9696</v>
      </c>
    </row>
    <row r="42" spans="1:6" ht="15.75" x14ac:dyDescent="0.2">
      <c r="A42" s="50" t="s">
        <v>99</v>
      </c>
      <c r="B42" s="46" t="s">
        <v>482</v>
      </c>
      <c r="C42" s="103" t="s">
        <v>439</v>
      </c>
      <c r="D42" s="48" t="s">
        <v>497</v>
      </c>
      <c r="E42" s="103" t="s">
        <v>498</v>
      </c>
      <c r="F42" s="49">
        <v>3907</v>
      </c>
    </row>
    <row r="43" spans="1:6" ht="15.75" x14ac:dyDescent="0.2">
      <c r="A43" s="50" t="s">
        <v>100</v>
      </c>
      <c r="B43" s="46" t="s">
        <v>499</v>
      </c>
      <c r="C43" s="103" t="s">
        <v>394</v>
      </c>
      <c r="D43" s="48" t="s">
        <v>177</v>
      </c>
      <c r="E43" s="103" t="s">
        <v>147</v>
      </c>
      <c r="F43" s="49">
        <v>7538</v>
      </c>
    </row>
    <row r="44" spans="1:6" ht="15.75" x14ac:dyDescent="0.2">
      <c r="A44" s="50" t="s">
        <v>101</v>
      </c>
      <c r="B44" s="46" t="s">
        <v>500</v>
      </c>
      <c r="C44" s="103" t="s">
        <v>501</v>
      </c>
      <c r="D44" s="48" t="s">
        <v>502</v>
      </c>
      <c r="E44" s="103" t="s">
        <v>462</v>
      </c>
      <c r="F44" s="49">
        <v>7103</v>
      </c>
    </row>
    <row r="45" spans="1:6" ht="15.75" x14ac:dyDescent="0.2">
      <c r="A45" s="50" t="s">
        <v>102</v>
      </c>
      <c r="B45" s="46" t="s">
        <v>503</v>
      </c>
      <c r="C45" s="103" t="s">
        <v>346</v>
      </c>
      <c r="D45" s="48" t="s">
        <v>504</v>
      </c>
      <c r="E45" s="103" t="s">
        <v>505</v>
      </c>
      <c r="F45" s="49">
        <v>6760</v>
      </c>
    </row>
    <row r="46" spans="1:6" ht="15.75" x14ac:dyDescent="0.2">
      <c r="A46" s="50" t="s">
        <v>103</v>
      </c>
      <c r="B46" s="46" t="s">
        <v>506</v>
      </c>
      <c r="C46" s="103" t="s">
        <v>507</v>
      </c>
      <c r="D46" s="48" t="s">
        <v>268</v>
      </c>
      <c r="E46" s="103" t="s">
        <v>210</v>
      </c>
      <c r="F46" s="49">
        <v>13096</v>
      </c>
    </row>
    <row r="47" spans="1:6" ht="15.75" x14ac:dyDescent="0.2">
      <c r="A47" s="50" t="s">
        <v>104</v>
      </c>
      <c r="B47" s="46" t="s">
        <v>508</v>
      </c>
      <c r="C47" s="103" t="s">
        <v>292</v>
      </c>
      <c r="D47" s="48" t="s">
        <v>484</v>
      </c>
      <c r="E47" s="103" t="s">
        <v>509</v>
      </c>
      <c r="F47" s="49">
        <v>22220</v>
      </c>
    </row>
    <row r="48" spans="1:6" ht="15.75" x14ac:dyDescent="0.2">
      <c r="A48" s="50" t="s">
        <v>105</v>
      </c>
      <c r="B48" s="46" t="s">
        <v>510</v>
      </c>
      <c r="C48" s="103" t="s">
        <v>157</v>
      </c>
      <c r="D48" s="48" t="s">
        <v>511</v>
      </c>
      <c r="E48" s="103" t="s">
        <v>512</v>
      </c>
      <c r="F48" s="49">
        <v>6051</v>
      </c>
    </row>
    <row r="49" spans="1:6" ht="15.75" x14ac:dyDescent="0.2">
      <c r="A49" s="50" t="s">
        <v>106</v>
      </c>
      <c r="B49" s="46" t="s">
        <v>422</v>
      </c>
      <c r="C49" s="103" t="s">
        <v>229</v>
      </c>
      <c r="D49" s="48" t="s">
        <v>513</v>
      </c>
      <c r="E49" s="103" t="s">
        <v>514</v>
      </c>
      <c r="F49" s="49">
        <v>4836</v>
      </c>
    </row>
    <row r="50" spans="1:6" ht="15.75" x14ac:dyDescent="0.2">
      <c r="A50" s="50" t="s">
        <v>107</v>
      </c>
      <c r="B50" s="46" t="s">
        <v>515</v>
      </c>
      <c r="C50" s="103" t="s">
        <v>182</v>
      </c>
      <c r="D50" s="48" t="s">
        <v>516</v>
      </c>
      <c r="E50" s="103" t="s">
        <v>176</v>
      </c>
      <c r="F50" s="49">
        <v>12546</v>
      </c>
    </row>
    <row r="51" spans="1:6" ht="15.75" x14ac:dyDescent="0.2">
      <c r="A51" s="50" t="s">
        <v>108</v>
      </c>
      <c r="B51" s="46" t="s">
        <v>517</v>
      </c>
      <c r="C51" s="103" t="s">
        <v>252</v>
      </c>
      <c r="D51" s="48" t="s">
        <v>164</v>
      </c>
      <c r="E51" s="103" t="s">
        <v>381</v>
      </c>
      <c r="F51" s="49">
        <v>13094</v>
      </c>
    </row>
    <row r="52" spans="1:6" ht="15.75" x14ac:dyDescent="0.2">
      <c r="A52" s="50" t="s">
        <v>109</v>
      </c>
      <c r="B52" s="46" t="s">
        <v>518</v>
      </c>
      <c r="C52" s="103" t="s">
        <v>519</v>
      </c>
      <c r="D52" s="48" t="s">
        <v>177</v>
      </c>
      <c r="E52" s="103" t="s">
        <v>492</v>
      </c>
      <c r="F52" s="73">
        <v>10580</v>
      </c>
    </row>
    <row r="53" spans="1:6" ht="16.5" thickBot="1" x14ac:dyDescent="0.25">
      <c r="A53" s="52" t="s">
        <v>306</v>
      </c>
      <c r="B53" s="46" t="s">
        <v>21</v>
      </c>
      <c r="C53" s="103" t="s">
        <v>21</v>
      </c>
      <c r="D53" s="48" t="s">
        <v>21</v>
      </c>
      <c r="E53" s="103" t="s">
        <v>492</v>
      </c>
      <c r="F53" s="43">
        <v>13</v>
      </c>
    </row>
    <row r="54" spans="1:6" ht="16.5" thickBot="1" x14ac:dyDescent="0.25">
      <c r="A54" s="39" t="s">
        <v>13</v>
      </c>
      <c r="B54" s="59" t="s">
        <v>520</v>
      </c>
      <c r="C54" s="104" t="s">
        <v>519</v>
      </c>
      <c r="D54" s="61" t="s">
        <v>144</v>
      </c>
      <c r="E54" s="104" t="s">
        <v>459</v>
      </c>
      <c r="F54" s="61">
        <v>49419</v>
      </c>
    </row>
    <row r="55" spans="1:6" ht="15.75" x14ac:dyDescent="0.2">
      <c r="A55" s="58" t="s">
        <v>110</v>
      </c>
      <c r="B55" s="46" t="s">
        <v>521</v>
      </c>
      <c r="C55" s="103" t="s">
        <v>522</v>
      </c>
      <c r="D55" s="48" t="s">
        <v>307</v>
      </c>
      <c r="E55" s="103" t="s">
        <v>523</v>
      </c>
      <c r="F55" s="49">
        <v>7529</v>
      </c>
    </row>
    <row r="56" spans="1:6" ht="15.75" x14ac:dyDescent="0.2">
      <c r="A56" s="50" t="s">
        <v>111</v>
      </c>
      <c r="B56" s="46" t="s">
        <v>524</v>
      </c>
      <c r="C56" s="103" t="s">
        <v>324</v>
      </c>
      <c r="D56" s="48" t="s">
        <v>525</v>
      </c>
      <c r="E56" s="103" t="s">
        <v>230</v>
      </c>
      <c r="F56" s="49">
        <v>1169</v>
      </c>
    </row>
    <row r="57" spans="1:6" ht="15.75" x14ac:dyDescent="0.2">
      <c r="A57" s="50" t="s">
        <v>112</v>
      </c>
      <c r="B57" s="46" t="s">
        <v>526</v>
      </c>
      <c r="C57" s="103" t="s">
        <v>527</v>
      </c>
      <c r="D57" s="48" t="s">
        <v>528</v>
      </c>
      <c r="E57" s="103" t="s">
        <v>212</v>
      </c>
      <c r="F57" s="49">
        <v>7804</v>
      </c>
    </row>
    <row r="58" spans="1:6" ht="15.75" x14ac:dyDescent="0.2">
      <c r="A58" s="50" t="s">
        <v>113</v>
      </c>
      <c r="B58" s="46" t="s">
        <v>529</v>
      </c>
      <c r="C58" s="103" t="s">
        <v>522</v>
      </c>
      <c r="D58" s="48" t="s">
        <v>284</v>
      </c>
      <c r="E58" s="103" t="s">
        <v>459</v>
      </c>
      <c r="F58" s="49">
        <v>6215</v>
      </c>
    </row>
    <row r="59" spans="1:6" ht="15.75" x14ac:dyDescent="0.2">
      <c r="A59" s="50" t="s">
        <v>114</v>
      </c>
      <c r="B59" s="46" t="s">
        <v>530</v>
      </c>
      <c r="C59" s="103" t="s">
        <v>235</v>
      </c>
      <c r="D59" s="48" t="s">
        <v>362</v>
      </c>
      <c r="E59" s="103" t="s">
        <v>240</v>
      </c>
      <c r="F59" s="49">
        <v>4072</v>
      </c>
    </row>
    <row r="60" spans="1:6" ht="15.75" x14ac:dyDescent="0.2">
      <c r="A60" s="50" t="s">
        <v>115</v>
      </c>
      <c r="B60" s="46" t="s">
        <v>531</v>
      </c>
      <c r="C60" s="103" t="s">
        <v>354</v>
      </c>
      <c r="D60" s="48" t="s">
        <v>200</v>
      </c>
      <c r="E60" s="103" t="s">
        <v>147</v>
      </c>
      <c r="F60" s="49">
        <v>809</v>
      </c>
    </row>
    <row r="61" spans="1:6" ht="15.75" x14ac:dyDescent="0.2">
      <c r="A61" s="50" t="s">
        <v>116</v>
      </c>
      <c r="B61" s="46" t="s">
        <v>532</v>
      </c>
      <c r="C61" s="103" t="s">
        <v>533</v>
      </c>
      <c r="D61" s="48" t="s">
        <v>534</v>
      </c>
      <c r="E61" s="103" t="s">
        <v>380</v>
      </c>
      <c r="F61" s="49">
        <v>6622</v>
      </c>
    </row>
    <row r="62" spans="1:6" ht="15.75" x14ac:dyDescent="0.2">
      <c r="A62" s="50" t="s">
        <v>117</v>
      </c>
      <c r="B62" s="46" t="s">
        <v>535</v>
      </c>
      <c r="C62" s="103" t="s">
        <v>301</v>
      </c>
      <c r="D62" s="48" t="s">
        <v>536</v>
      </c>
      <c r="E62" s="103" t="s">
        <v>237</v>
      </c>
      <c r="F62" s="49">
        <v>1504</v>
      </c>
    </row>
    <row r="63" spans="1:6" ht="15.75" x14ac:dyDescent="0.2">
      <c r="A63" s="50" t="s">
        <v>118</v>
      </c>
      <c r="B63" s="46" t="s">
        <v>537</v>
      </c>
      <c r="C63" s="103" t="s">
        <v>194</v>
      </c>
      <c r="D63" s="48" t="s">
        <v>156</v>
      </c>
      <c r="E63" s="103" t="s">
        <v>538</v>
      </c>
      <c r="F63" s="49">
        <v>5599</v>
      </c>
    </row>
    <row r="64" spans="1:6" ht="15.75" x14ac:dyDescent="0.2">
      <c r="A64" s="50" t="s">
        <v>119</v>
      </c>
      <c r="B64" s="46" t="s">
        <v>539</v>
      </c>
      <c r="C64" s="103" t="s">
        <v>175</v>
      </c>
      <c r="D64" s="48" t="s">
        <v>540</v>
      </c>
      <c r="E64" s="103" t="s">
        <v>439</v>
      </c>
      <c r="F64" s="49">
        <v>5669</v>
      </c>
    </row>
    <row r="65" spans="1:6" ht="15.75" x14ac:dyDescent="0.2">
      <c r="A65" s="50" t="s">
        <v>120</v>
      </c>
      <c r="B65" s="46" t="s">
        <v>541</v>
      </c>
      <c r="C65" s="103" t="s">
        <v>319</v>
      </c>
      <c r="D65" s="48" t="s">
        <v>403</v>
      </c>
      <c r="E65" s="103" t="s">
        <v>361</v>
      </c>
      <c r="F65" s="49">
        <v>1162</v>
      </c>
    </row>
    <row r="66" spans="1:6" ht="15.75" x14ac:dyDescent="0.2">
      <c r="A66" s="50" t="s">
        <v>121</v>
      </c>
      <c r="B66" s="46" t="s">
        <v>542</v>
      </c>
      <c r="C66" s="103" t="s">
        <v>519</v>
      </c>
      <c r="D66" s="48" t="s">
        <v>543</v>
      </c>
      <c r="E66" s="103" t="s">
        <v>243</v>
      </c>
      <c r="F66" s="49">
        <v>1257</v>
      </c>
    </row>
    <row r="67" spans="1:6" ht="16.5" thickBot="1" x14ac:dyDescent="0.25">
      <c r="A67" s="52" t="s">
        <v>344</v>
      </c>
      <c r="B67" s="46" t="s">
        <v>21</v>
      </c>
      <c r="C67" s="103" t="s">
        <v>253</v>
      </c>
      <c r="D67" s="48" t="s">
        <v>21</v>
      </c>
      <c r="E67" s="103" t="s">
        <v>21</v>
      </c>
      <c r="F67" s="43" t="s">
        <v>267</v>
      </c>
    </row>
    <row r="68" spans="1:6" ht="16.5" thickBot="1" x14ac:dyDescent="0.25">
      <c r="A68" s="39" t="s">
        <v>12</v>
      </c>
      <c r="B68" s="59" t="s">
        <v>544</v>
      </c>
      <c r="C68" s="104" t="s">
        <v>545</v>
      </c>
      <c r="D68" s="61" t="s">
        <v>546</v>
      </c>
      <c r="E68" s="104" t="s">
        <v>277</v>
      </c>
      <c r="F68" s="61">
        <v>49596</v>
      </c>
    </row>
    <row r="69" spans="1:6" ht="15.75" x14ac:dyDescent="0.2">
      <c r="A69" s="58" t="s">
        <v>122</v>
      </c>
      <c r="B69" s="46" t="s">
        <v>368</v>
      </c>
      <c r="C69" s="103" t="s">
        <v>547</v>
      </c>
      <c r="D69" s="48" t="s">
        <v>548</v>
      </c>
      <c r="E69" s="103" t="s">
        <v>549</v>
      </c>
      <c r="F69" s="49">
        <v>1908</v>
      </c>
    </row>
    <row r="70" spans="1:6" ht="15.75" x14ac:dyDescent="0.2">
      <c r="A70" s="50" t="s">
        <v>123</v>
      </c>
      <c r="B70" s="46" t="s">
        <v>550</v>
      </c>
      <c r="C70" s="103" t="s">
        <v>551</v>
      </c>
      <c r="D70" s="48" t="s">
        <v>552</v>
      </c>
      <c r="E70" s="103" t="s">
        <v>549</v>
      </c>
      <c r="F70" s="49">
        <v>2440</v>
      </c>
    </row>
    <row r="71" spans="1:6" ht="15.75" x14ac:dyDescent="0.2">
      <c r="A71" s="50" t="s">
        <v>124</v>
      </c>
      <c r="B71" s="46" t="s">
        <v>455</v>
      </c>
      <c r="C71" s="103" t="s">
        <v>553</v>
      </c>
      <c r="D71" s="48" t="s">
        <v>554</v>
      </c>
      <c r="E71" s="103" t="s">
        <v>240</v>
      </c>
      <c r="F71" s="49">
        <v>4314</v>
      </c>
    </row>
    <row r="72" spans="1:6" ht="15.75" x14ac:dyDescent="0.2">
      <c r="A72" s="50" t="s">
        <v>125</v>
      </c>
      <c r="B72" s="46" t="s">
        <v>532</v>
      </c>
      <c r="C72" s="103" t="s">
        <v>555</v>
      </c>
      <c r="D72" s="48" t="s">
        <v>556</v>
      </c>
      <c r="E72" s="103" t="s">
        <v>233</v>
      </c>
      <c r="F72" s="49">
        <v>1504</v>
      </c>
    </row>
    <row r="73" spans="1:6" ht="15.75" x14ac:dyDescent="0.2">
      <c r="A73" s="50" t="s">
        <v>126</v>
      </c>
      <c r="B73" s="46" t="s">
        <v>557</v>
      </c>
      <c r="C73" s="103" t="s">
        <v>157</v>
      </c>
      <c r="D73" s="48" t="s">
        <v>558</v>
      </c>
      <c r="E73" s="103" t="s">
        <v>559</v>
      </c>
      <c r="F73" s="49">
        <v>521</v>
      </c>
    </row>
    <row r="74" spans="1:6" ht="15.75" x14ac:dyDescent="0.2">
      <c r="A74" s="50" t="s">
        <v>127</v>
      </c>
      <c r="B74" s="46" t="s">
        <v>560</v>
      </c>
      <c r="C74" s="103" t="s">
        <v>387</v>
      </c>
      <c r="D74" s="48" t="s">
        <v>144</v>
      </c>
      <c r="E74" s="103" t="s">
        <v>233</v>
      </c>
      <c r="F74" s="49">
        <v>1415</v>
      </c>
    </row>
    <row r="75" spans="1:6" ht="15.75" x14ac:dyDescent="0.2">
      <c r="A75" s="50" t="s">
        <v>128</v>
      </c>
      <c r="B75" s="46" t="s">
        <v>554</v>
      </c>
      <c r="C75" s="103" t="s">
        <v>561</v>
      </c>
      <c r="D75" s="48" t="s">
        <v>562</v>
      </c>
      <c r="E75" s="103" t="s">
        <v>376</v>
      </c>
      <c r="F75" s="49">
        <v>1618</v>
      </c>
    </row>
    <row r="76" spans="1:6" ht="15.75" x14ac:dyDescent="0.2">
      <c r="A76" s="50" t="s">
        <v>129</v>
      </c>
      <c r="B76" s="46" t="s">
        <v>244</v>
      </c>
      <c r="C76" s="103" t="s">
        <v>346</v>
      </c>
      <c r="D76" s="48" t="s">
        <v>305</v>
      </c>
      <c r="E76" s="103" t="s">
        <v>563</v>
      </c>
      <c r="F76" s="49">
        <v>2031</v>
      </c>
    </row>
    <row r="77" spans="1:6" ht="15.75" x14ac:dyDescent="0.2">
      <c r="A77" s="50" t="s">
        <v>130</v>
      </c>
      <c r="B77" s="46" t="s">
        <v>564</v>
      </c>
      <c r="C77" s="103" t="s">
        <v>433</v>
      </c>
      <c r="D77" s="48" t="s">
        <v>565</v>
      </c>
      <c r="E77" s="103" t="s">
        <v>233</v>
      </c>
      <c r="F77" s="49">
        <v>16828</v>
      </c>
    </row>
    <row r="78" spans="1:6" ht="15.75" x14ac:dyDescent="0.2">
      <c r="A78" s="50" t="s">
        <v>131</v>
      </c>
      <c r="B78" s="46" t="s">
        <v>566</v>
      </c>
      <c r="C78" s="103" t="s">
        <v>351</v>
      </c>
      <c r="D78" s="48" t="s">
        <v>567</v>
      </c>
      <c r="E78" s="103" t="s">
        <v>381</v>
      </c>
      <c r="F78" s="49">
        <v>10658</v>
      </c>
    </row>
    <row r="79" spans="1:6" ht="15.75" x14ac:dyDescent="0.2">
      <c r="A79" s="50" t="s">
        <v>132</v>
      </c>
      <c r="B79" s="46" t="s">
        <v>529</v>
      </c>
      <c r="C79" s="103" t="s">
        <v>296</v>
      </c>
      <c r="D79" s="48" t="s">
        <v>568</v>
      </c>
      <c r="E79" s="103" t="s">
        <v>452</v>
      </c>
      <c r="F79" s="49">
        <v>4338</v>
      </c>
    </row>
    <row r="80" spans="1:6" ht="15.75" x14ac:dyDescent="0.2">
      <c r="A80" s="50" t="s">
        <v>133</v>
      </c>
      <c r="B80" s="46" t="s">
        <v>378</v>
      </c>
      <c r="C80" s="103" t="s">
        <v>527</v>
      </c>
      <c r="D80" s="48" t="s">
        <v>263</v>
      </c>
      <c r="E80" s="103" t="s">
        <v>199</v>
      </c>
      <c r="F80" s="49">
        <v>1981</v>
      </c>
    </row>
    <row r="81" spans="1:6" ht="16.5" thickBot="1" x14ac:dyDescent="0.25">
      <c r="A81" s="52" t="s">
        <v>373</v>
      </c>
      <c r="B81" s="46" t="s">
        <v>385</v>
      </c>
      <c r="C81" s="103" t="s">
        <v>569</v>
      </c>
      <c r="D81" s="48" t="s">
        <v>396</v>
      </c>
      <c r="E81" s="103" t="s">
        <v>366</v>
      </c>
      <c r="F81" s="43">
        <v>40</v>
      </c>
    </row>
    <row r="82" spans="1:6" ht="16.5" thickBot="1" x14ac:dyDescent="0.25">
      <c r="A82" s="39" t="s">
        <v>11</v>
      </c>
      <c r="B82" s="59" t="s">
        <v>570</v>
      </c>
      <c r="C82" s="104" t="s">
        <v>390</v>
      </c>
      <c r="D82" s="61" t="s">
        <v>571</v>
      </c>
      <c r="E82" s="104" t="s">
        <v>572</v>
      </c>
      <c r="F82" s="43">
        <v>12819</v>
      </c>
    </row>
    <row r="83" spans="1:6" ht="15.75" x14ac:dyDescent="0.2">
      <c r="A83" s="58" t="s">
        <v>134</v>
      </c>
      <c r="B83" s="46" t="s">
        <v>573</v>
      </c>
      <c r="C83" s="103" t="s">
        <v>274</v>
      </c>
      <c r="D83" s="48" t="s">
        <v>574</v>
      </c>
      <c r="E83" s="103" t="s">
        <v>575</v>
      </c>
      <c r="F83" s="49">
        <v>3701</v>
      </c>
    </row>
    <row r="84" spans="1:6" ht="15.75" x14ac:dyDescent="0.2">
      <c r="A84" s="50" t="s">
        <v>135</v>
      </c>
      <c r="B84" s="46" t="s">
        <v>576</v>
      </c>
      <c r="C84" s="103" t="s">
        <v>338</v>
      </c>
      <c r="D84" s="48" t="s">
        <v>397</v>
      </c>
      <c r="E84" s="103" t="s">
        <v>188</v>
      </c>
      <c r="F84" s="49">
        <v>2852</v>
      </c>
    </row>
    <row r="85" spans="1:6" ht="15.75" x14ac:dyDescent="0.2">
      <c r="A85" s="50" t="s">
        <v>136</v>
      </c>
      <c r="B85" s="46" t="s">
        <v>577</v>
      </c>
      <c r="C85" s="103" t="s">
        <v>145</v>
      </c>
      <c r="D85" s="48" t="s">
        <v>495</v>
      </c>
      <c r="E85" s="103" t="s">
        <v>578</v>
      </c>
      <c r="F85" s="49">
        <v>2864</v>
      </c>
    </row>
    <row r="86" spans="1:6" ht="15.75" x14ac:dyDescent="0.2">
      <c r="A86" s="50" t="s">
        <v>137</v>
      </c>
      <c r="B86" s="46" t="s">
        <v>579</v>
      </c>
      <c r="C86" s="103" t="s">
        <v>580</v>
      </c>
      <c r="D86" s="48" t="s">
        <v>529</v>
      </c>
      <c r="E86" s="103" t="s">
        <v>547</v>
      </c>
      <c r="F86" s="49">
        <v>3400</v>
      </c>
    </row>
    <row r="87" spans="1:6" ht="16.5" thickBot="1" x14ac:dyDescent="0.25">
      <c r="A87" s="52" t="s">
        <v>386</v>
      </c>
      <c r="B87" s="46" t="s">
        <v>21</v>
      </c>
      <c r="C87" s="103" t="s">
        <v>387</v>
      </c>
      <c r="D87" s="48" t="s">
        <v>21</v>
      </c>
      <c r="E87" s="103" t="s">
        <v>21</v>
      </c>
      <c r="F87" s="49" t="s">
        <v>267</v>
      </c>
    </row>
    <row r="88" spans="1:6" ht="16.5" thickBot="1" x14ac:dyDescent="0.25">
      <c r="A88" s="39" t="s">
        <v>10</v>
      </c>
      <c r="B88" s="59" t="s">
        <v>581</v>
      </c>
      <c r="C88" s="104" t="s">
        <v>507</v>
      </c>
      <c r="D88" s="61" t="s">
        <v>189</v>
      </c>
      <c r="E88" s="104" t="s">
        <v>227</v>
      </c>
      <c r="F88" s="61">
        <v>9793</v>
      </c>
    </row>
    <row r="89" spans="1:6" ht="15.75" x14ac:dyDescent="0.2">
      <c r="A89" s="58" t="s">
        <v>10</v>
      </c>
      <c r="B89" s="46" t="s">
        <v>581</v>
      </c>
      <c r="C89" s="103" t="s">
        <v>433</v>
      </c>
      <c r="D89" s="48" t="s">
        <v>189</v>
      </c>
      <c r="E89" s="103" t="s">
        <v>227</v>
      </c>
      <c r="F89" s="49">
        <v>9792</v>
      </c>
    </row>
    <row r="90" spans="1:6" ht="16.5" thickBot="1" x14ac:dyDescent="0.25">
      <c r="A90" s="52" t="s">
        <v>9</v>
      </c>
      <c r="B90" s="46" t="s">
        <v>21</v>
      </c>
      <c r="C90" s="103" t="s">
        <v>21</v>
      </c>
      <c r="D90" s="48" t="s">
        <v>21</v>
      </c>
      <c r="E90" s="103" t="s">
        <v>21</v>
      </c>
      <c r="F90" s="43" t="s">
        <v>267</v>
      </c>
    </row>
    <row r="91" spans="1:6" ht="16.5" thickBot="1" x14ac:dyDescent="0.25">
      <c r="A91" s="39" t="s">
        <v>8</v>
      </c>
      <c r="B91" s="59" t="s">
        <v>582</v>
      </c>
      <c r="C91" s="104" t="s">
        <v>329</v>
      </c>
      <c r="D91" s="61" t="s">
        <v>583</v>
      </c>
      <c r="E91" s="104" t="s">
        <v>145</v>
      </c>
      <c r="F91" s="43">
        <v>5375</v>
      </c>
    </row>
    <row r="92" spans="1:6" ht="15.75" x14ac:dyDescent="0.2">
      <c r="A92" s="58" t="s">
        <v>138</v>
      </c>
      <c r="B92" s="46" t="s">
        <v>584</v>
      </c>
      <c r="C92" s="103" t="s">
        <v>525</v>
      </c>
      <c r="D92" s="48" t="s">
        <v>585</v>
      </c>
      <c r="E92" s="103" t="s">
        <v>514</v>
      </c>
      <c r="F92" s="49">
        <v>146</v>
      </c>
    </row>
    <row r="93" spans="1:6" ht="15.75" x14ac:dyDescent="0.2">
      <c r="A93" s="50" t="s">
        <v>139</v>
      </c>
      <c r="B93" s="46" t="s">
        <v>586</v>
      </c>
      <c r="C93" s="103" t="s">
        <v>587</v>
      </c>
      <c r="D93" s="48" t="s">
        <v>588</v>
      </c>
      <c r="E93" s="103" t="s">
        <v>472</v>
      </c>
      <c r="F93" s="49">
        <v>888</v>
      </c>
    </row>
    <row r="94" spans="1:6" ht="15.75" x14ac:dyDescent="0.2">
      <c r="A94" s="50" t="s">
        <v>140</v>
      </c>
      <c r="B94" s="46" t="s">
        <v>581</v>
      </c>
      <c r="C94" s="103" t="s">
        <v>468</v>
      </c>
      <c r="D94" s="48" t="s">
        <v>589</v>
      </c>
      <c r="E94" s="103" t="s">
        <v>523</v>
      </c>
      <c r="F94" s="49">
        <v>467</v>
      </c>
    </row>
    <row r="95" spans="1:6" ht="15.75" x14ac:dyDescent="0.2">
      <c r="A95" s="50" t="s">
        <v>141</v>
      </c>
      <c r="B95" s="46" t="s">
        <v>590</v>
      </c>
      <c r="C95" s="103" t="s">
        <v>591</v>
      </c>
      <c r="D95" s="48" t="s">
        <v>440</v>
      </c>
      <c r="E95" s="103" t="s">
        <v>427</v>
      </c>
      <c r="F95" s="49">
        <v>3176</v>
      </c>
    </row>
    <row r="96" spans="1:6" ht="15.75" x14ac:dyDescent="0.2">
      <c r="A96" s="50" t="s">
        <v>142</v>
      </c>
      <c r="B96" s="46" t="s">
        <v>592</v>
      </c>
      <c r="C96" s="103" t="s">
        <v>593</v>
      </c>
      <c r="D96" s="48" t="s">
        <v>475</v>
      </c>
      <c r="E96" s="103" t="s">
        <v>315</v>
      </c>
      <c r="F96" s="49">
        <v>222</v>
      </c>
    </row>
    <row r="97" spans="1:6" ht="15.75" x14ac:dyDescent="0.2">
      <c r="A97" s="50" t="s">
        <v>143</v>
      </c>
      <c r="B97" s="46" t="s">
        <v>594</v>
      </c>
      <c r="C97" s="103" t="s">
        <v>276</v>
      </c>
      <c r="D97" s="48" t="s">
        <v>595</v>
      </c>
      <c r="E97" s="103" t="s">
        <v>194</v>
      </c>
      <c r="F97" s="49">
        <v>258</v>
      </c>
    </row>
    <row r="98" spans="1:6" ht="16.5" thickBot="1" x14ac:dyDescent="0.25">
      <c r="A98" s="52" t="s">
        <v>409</v>
      </c>
      <c r="B98" s="46" t="s">
        <v>596</v>
      </c>
      <c r="C98" s="103" t="s">
        <v>362</v>
      </c>
      <c r="D98" s="48" t="s">
        <v>564</v>
      </c>
      <c r="E98" s="103" t="s">
        <v>418</v>
      </c>
      <c r="F98" s="43">
        <v>218</v>
      </c>
    </row>
    <row r="99" spans="1:6" ht="16.5" thickBot="1" x14ac:dyDescent="0.25">
      <c r="A99" s="39" t="s">
        <v>597</v>
      </c>
      <c r="B99" s="59" t="s">
        <v>412</v>
      </c>
      <c r="C99" s="104" t="s">
        <v>291</v>
      </c>
      <c r="D99" s="61" t="s">
        <v>413</v>
      </c>
      <c r="E99" s="104" t="s">
        <v>414</v>
      </c>
      <c r="F99" s="61">
        <v>52</v>
      </c>
    </row>
    <row r="100" spans="1:6" ht="15.75" thickBot="1" x14ac:dyDescent="0.25">
      <c r="A100" s="69" t="s">
        <v>6</v>
      </c>
      <c r="B100" s="46" t="s">
        <v>416</v>
      </c>
      <c r="C100" s="103" t="s">
        <v>416</v>
      </c>
      <c r="D100" s="48" t="s">
        <v>21</v>
      </c>
      <c r="E100" s="103" t="s">
        <v>230</v>
      </c>
      <c r="F100" s="105" t="s">
        <v>267</v>
      </c>
    </row>
    <row r="101" spans="1:6" ht="15.75" x14ac:dyDescent="0.2">
      <c r="A101" s="71" t="s">
        <v>5</v>
      </c>
      <c r="B101" s="106" t="s">
        <v>515</v>
      </c>
      <c r="C101" s="107" t="s">
        <v>351</v>
      </c>
      <c r="D101" s="65" t="s">
        <v>565</v>
      </c>
      <c r="E101" s="107" t="s">
        <v>452</v>
      </c>
      <c r="F101" s="65">
        <v>573342</v>
      </c>
    </row>
    <row r="102" spans="1:6" ht="30" customHeight="1" x14ac:dyDescent="0.2">
      <c r="A102" s="119" t="str">
        <f>IFERROR(INDEX(Footnotes!$D:$D,MATCH(Footnotes!$B$16,Footnotes!$B:$B,0)),"")</f>
        <v>Service districts are defined by the current address the participant resides in. ‘Other’ includes participants where the service district information is missing.</v>
      </c>
      <c r="B102" s="119"/>
      <c r="C102" s="119"/>
      <c r="D102" s="119"/>
      <c r="E102" s="119"/>
      <c r="F102" s="119"/>
    </row>
    <row r="103" spans="1:6" x14ac:dyDescent="0.2">
      <c r="A103" s="120" t="str">
        <f>IFERROR(INDEX(Footnotes!$D:$D,MATCH(Footnotes!$B$17,Footnotes!$B:$B,0)),"")</f>
        <v>Other Territories includes Norfolk Island, Christmas Island and the Cocos (Keeling) Islands.</v>
      </c>
      <c r="B103" s="120"/>
      <c r="C103" s="120"/>
      <c r="D103" s="120"/>
      <c r="E103" s="120"/>
      <c r="F103" s="120"/>
    </row>
    <row r="104" spans="1:6" ht="45" customHeight="1" x14ac:dyDescent="0.2">
      <c r="A104" s="120" t="str">
        <f>IFERROR(INDEX(Footnotes!$D:$D,MATCH(Footnotes!$B$18,Footnotes!$B:$B,0)),"")</f>
        <v>Average annualised committed supports are derived from total annualised committed supports in the current plans of active participants at 31 December 2022. Average payments are derived from total payments paid over the 12 months to 31 December 2022, divided by the average number of active participants between the start and end of the 12 months. They have been rounded to the nearest hundred dollars. Figures are not shown if there is insufficient data in the group.</v>
      </c>
      <c r="B104" s="120"/>
      <c r="C104" s="120"/>
      <c r="D104" s="120"/>
      <c r="E104" s="120"/>
      <c r="F104" s="120"/>
    </row>
    <row r="105" spans="1:6" x14ac:dyDescent="0.2">
      <c r="A105" s="117" t="s">
        <v>55</v>
      </c>
      <c r="B105" s="117"/>
      <c r="C105" s="117"/>
      <c r="D105" s="117"/>
      <c r="E105" s="117"/>
      <c r="F105" s="117"/>
    </row>
  </sheetData>
  <mergeCells count="5">
    <mergeCell ref="A102:F102"/>
    <mergeCell ref="A103:F103"/>
    <mergeCell ref="A104:F104"/>
    <mergeCell ref="A1:F1"/>
    <mergeCell ref="A105:F105"/>
  </mergeCells>
  <conditionalFormatting sqref="A102:A104">
    <cfRule type="containsErrors" dxfId="63" priority="1">
      <formula>ISERROR(A102)</formula>
    </cfRule>
  </conditionalFormatting>
  <hyperlinks>
    <hyperlink ref="A105" location="TableOfContents!A1" display="Back to Table of Contents" xr:uid="{340E2D82-FCD2-4375-834B-C0E6363586D2}"/>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105"/>
  <sheetViews>
    <sheetView zoomScaleNormal="100" workbookViewId="0">
      <selection sqref="A1:F1"/>
    </sheetView>
  </sheetViews>
  <sheetFormatPr defaultColWidth="0" defaultRowHeight="15" zeroHeight="1" x14ac:dyDescent="0.2"/>
  <cols>
    <col min="1" max="1" width="37.140625" style="23" bestFit="1" customWidth="1"/>
    <col min="2" max="2" width="43.85546875" style="23" bestFit="1" customWidth="1"/>
    <col min="3" max="3" width="43.140625" style="23" bestFit="1" customWidth="1"/>
    <col min="4" max="4" width="20.42578125" style="23" bestFit="1" customWidth="1"/>
    <col min="5" max="5" width="19.5703125" style="23" bestFit="1" customWidth="1"/>
    <col min="6" max="6" width="37.42578125" style="23" bestFit="1" customWidth="1"/>
    <col min="7" max="16384" width="9.140625" style="23" hidden="1"/>
  </cols>
  <sheetData>
    <row r="1" spans="1:6" ht="32.25" customHeight="1" x14ac:dyDescent="0.2">
      <c r="A1" s="121" t="str">
        <f>n_t003h</f>
        <v>Table O.3 Average annualised committed supports, median annualised committed supports, average payments, median payments and active participants not in SIL by service district as at 31 December 2022</v>
      </c>
      <c r="B1" s="121"/>
      <c r="C1" s="121"/>
      <c r="D1" s="121"/>
      <c r="E1" s="121"/>
      <c r="F1" s="121"/>
    </row>
    <row r="2" spans="1:6" s="111" customFormat="1" ht="16.5" thickBot="1" x14ac:dyDescent="0.25">
      <c r="A2" s="100" t="s">
        <v>17</v>
      </c>
      <c r="B2" s="108" t="s">
        <v>22</v>
      </c>
      <c r="C2" s="109" t="s">
        <v>23</v>
      </c>
      <c r="D2" s="108" t="s">
        <v>24</v>
      </c>
      <c r="E2" s="109" t="s">
        <v>25</v>
      </c>
      <c r="F2" s="110" t="s">
        <v>16</v>
      </c>
    </row>
    <row r="3" spans="1:6" ht="16.5" thickBot="1" x14ac:dyDescent="0.25">
      <c r="A3" s="39" t="s">
        <v>64</v>
      </c>
      <c r="B3" s="41" t="s">
        <v>144</v>
      </c>
      <c r="C3" s="101" t="s">
        <v>145</v>
      </c>
      <c r="D3" s="43" t="s">
        <v>146</v>
      </c>
      <c r="E3" s="101" t="s">
        <v>147</v>
      </c>
      <c r="F3" s="43">
        <v>161935</v>
      </c>
    </row>
    <row r="4" spans="1:6" ht="15.75" x14ac:dyDescent="0.2">
      <c r="A4" s="102" t="s">
        <v>65</v>
      </c>
      <c r="B4" s="46" t="s">
        <v>148</v>
      </c>
      <c r="C4" s="103" t="s">
        <v>149</v>
      </c>
      <c r="D4" s="48" t="s">
        <v>150</v>
      </c>
      <c r="E4" s="103" t="s">
        <v>151</v>
      </c>
      <c r="F4" s="49">
        <v>27051</v>
      </c>
    </row>
    <row r="5" spans="1:6" ht="15.75" x14ac:dyDescent="0.2">
      <c r="A5" s="50" t="s">
        <v>66</v>
      </c>
      <c r="B5" s="46" t="s">
        <v>152</v>
      </c>
      <c r="C5" s="103" t="s">
        <v>153</v>
      </c>
      <c r="D5" s="48" t="s">
        <v>154</v>
      </c>
      <c r="E5" s="103" t="s">
        <v>155</v>
      </c>
      <c r="F5" s="49">
        <v>9211</v>
      </c>
    </row>
    <row r="6" spans="1:6" ht="15.75" x14ac:dyDescent="0.2">
      <c r="A6" s="50" t="s">
        <v>67</v>
      </c>
      <c r="B6" s="46" t="s">
        <v>156</v>
      </c>
      <c r="C6" s="103" t="s">
        <v>157</v>
      </c>
      <c r="D6" s="48" t="s">
        <v>158</v>
      </c>
      <c r="E6" s="103" t="s">
        <v>159</v>
      </c>
      <c r="F6" s="49">
        <v>793</v>
      </c>
    </row>
    <row r="7" spans="1:6" ht="15.75" x14ac:dyDescent="0.2">
      <c r="A7" s="50" t="s">
        <v>68</v>
      </c>
      <c r="B7" s="46" t="s">
        <v>160</v>
      </c>
      <c r="C7" s="103" t="s">
        <v>161</v>
      </c>
      <c r="D7" s="48" t="s">
        <v>162</v>
      </c>
      <c r="E7" s="103" t="s">
        <v>163</v>
      </c>
      <c r="F7" s="49">
        <v>9382</v>
      </c>
    </row>
    <row r="8" spans="1:6" ht="15.75" x14ac:dyDescent="0.2">
      <c r="A8" s="50" t="s">
        <v>69</v>
      </c>
      <c r="B8" s="46" t="s">
        <v>164</v>
      </c>
      <c r="C8" s="103" t="s">
        <v>165</v>
      </c>
      <c r="D8" s="48" t="s">
        <v>166</v>
      </c>
      <c r="E8" s="103" t="s">
        <v>167</v>
      </c>
      <c r="F8" s="49">
        <v>6841</v>
      </c>
    </row>
    <row r="9" spans="1:6" ht="15.75" x14ac:dyDescent="0.2">
      <c r="A9" s="50" t="s">
        <v>70</v>
      </c>
      <c r="B9" s="46" t="s">
        <v>168</v>
      </c>
      <c r="C9" s="103" t="s">
        <v>169</v>
      </c>
      <c r="D9" s="48" t="s">
        <v>170</v>
      </c>
      <c r="E9" s="103" t="s">
        <v>171</v>
      </c>
      <c r="F9" s="49">
        <v>7127</v>
      </c>
    </row>
    <row r="10" spans="1:6" ht="15.75" x14ac:dyDescent="0.2">
      <c r="A10" s="50" t="s">
        <v>71</v>
      </c>
      <c r="B10" s="46" t="s">
        <v>172</v>
      </c>
      <c r="C10" s="103" t="s">
        <v>153</v>
      </c>
      <c r="D10" s="48" t="s">
        <v>173</v>
      </c>
      <c r="E10" s="103" t="s">
        <v>171</v>
      </c>
      <c r="F10" s="49">
        <v>9446</v>
      </c>
    </row>
    <row r="11" spans="1:6" ht="15.75" x14ac:dyDescent="0.2">
      <c r="A11" s="50" t="s">
        <v>72</v>
      </c>
      <c r="B11" s="46" t="s">
        <v>160</v>
      </c>
      <c r="C11" s="103" t="s">
        <v>174</v>
      </c>
      <c r="D11" s="48" t="s">
        <v>175</v>
      </c>
      <c r="E11" s="103" t="s">
        <v>176</v>
      </c>
      <c r="F11" s="49">
        <v>10662</v>
      </c>
    </row>
    <row r="12" spans="1:6" ht="15.75" x14ac:dyDescent="0.2">
      <c r="A12" s="50" t="s">
        <v>73</v>
      </c>
      <c r="B12" s="46" t="s">
        <v>177</v>
      </c>
      <c r="C12" s="103" t="s">
        <v>178</v>
      </c>
      <c r="D12" s="48" t="s">
        <v>179</v>
      </c>
      <c r="E12" s="103" t="s">
        <v>180</v>
      </c>
      <c r="F12" s="49">
        <v>7805</v>
      </c>
    </row>
    <row r="13" spans="1:6" ht="15.75" x14ac:dyDescent="0.2">
      <c r="A13" s="50" t="s">
        <v>74</v>
      </c>
      <c r="B13" s="46" t="s">
        <v>181</v>
      </c>
      <c r="C13" s="103" t="s">
        <v>182</v>
      </c>
      <c r="D13" s="48" t="s">
        <v>183</v>
      </c>
      <c r="E13" s="103" t="s">
        <v>184</v>
      </c>
      <c r="F13" s="49">
        <v>10929</v>
      </c>
    </row>
    <row r="14" spans="1:6" ht="15.75" x14ac:dyDescent="0.2">
      <c r="A14" s="50" t="s">
        <v>75</v>
      </c>
      <c r="B14" s="46" t="s">
        <v>185</v>
      </c>
      <c r="C14" s="103" t="s">
        <v>186</v>
      </c>
      <c r="D14" s="48" t="s">
        <v>187</v>
      </c>
      <c r="E14" s="103" t="s">
        <v>188</v>
      </c>
      <c r="F14" s="49">
        <v>25350</v>
      </c>
    </row>
    <row r="15" spans="1:6" ht="15.75" x14ac:dyDescent="0.2">
      <c r="A15" s="50" t="s">
        <v>76</v>
      </c>
      <c r="B15" s="46" t="s">
        <v>189</v>
      </c>
      <c r="C15" s="103" t="s">
        <v>190</v>
      </c>
      <c r="D15" s="48" t="s">
        <v>191</v>
      </c>
      <c r="E15" s="103" t="s">
        <v>192</v>
      </c>
      <c r="F15" s="49">
        <v>4491</v>
      </c>
    </row>
    <row r="16" spans="1:6" ht="15.75" x14ac:dyDescent="0.2">
      <c r="A16" s="50" t="s">
        <v>77</v>
      </c>
      <c r="B16" s="46" t="s">
        <v>193</v>
      </c>
      <c r="C16" s="103" t="s">
        <v>194</v>
      </c>
      <c r="D16" s="48" t="s">
        <v>195</v>
      </c>
      <c r="E16" s="103" t="s">
        <v>153</v>
      </c>
      <c r="F16" s="49">
        <v>6515</v>
      </c>
    </row>
    <row r="17" spans="1:6" ht="15.75" x14ac:dyDescent="0.2">
      <c r="A17" s="50" t="s">
        <v>78</v>
      </c>
      <c r="B17" s="46" t="s">
        <v>196</v>
      </c>
      <c r="C17" s="103" t="s">
        <v>197</v>
      </c>
      <c r="D17" s="48" t="s">
        <v>198</v>
      </c>
      <c r="E17" s="103" t="s">
        <v>199</v>
      </c>
      <c r="F17" s="49">
        <v>6804</v>
      </c>
    </row>
    <row r="18" spans="1:6" ht="15.75" x14ac:dyDescent="0.2">
      <c r="A18" s="50" t="s">
        <v>79</v>
      </c>
      <c r="B18" s="46" t="s">
        <v>200</v>
      </c>
      <c r="C18" s="103" t="s">
        <v>153</v>
      </c>
      <c r="D18" s="48" t="s">
        <v>201</v>
      </c>
      <c r="E18" s="103" t="s">
        <v>202</v>
      </c>
      <c r="F18" s="49">
        <v>19500</v>
      </c>
    </row>
    <row r="19" spans="1:6" ht="16.5" thickBot="1" x14ac:dyDescent="0.25">
      <c r="A19" s="52" t="s">
        <v>203</v>
      </c>
      <c r="B19" s="46" t="s">
        <v>204</v>
      </c>
      <c r="C19" s="103" t="s">
        <v>205</v>
      </c>
      <c r="D19" s="48" t="s">
        <v>161</v>
      </c>
      <c r="E19" s="103" t="s">
        <v>206</v>
      </c>
      <c r="F19" s="43">
        <v>28</v>
      </c>
    </row>
    <row r="20" spans="1:6" ht="16.5" thickBot="1" x14ac:dyDescent="0.25">
      <c r="A20" s="39" t="s">
        <v>15</v>
      </c>
      <c r="B20" s="59" t="s">
        <v>207</v>
      </c>
      <c r="C20" s="104" t="s">
        <v>208</v>
      </c>
      <c r="D20" s="61" t="s">
        <v>209</v>
      </c>
      <c r="E20" s="104" t="s">
        <v>210</v>
      </c>
      <c r="F20" s="43">
        <v>146973</v>
      </c>
    </row>
    <row r="21" spans="1:6" ht="15.75" x14ac:dyDescent="0.2">
      <c r="A21" s="58" t="s">
        <v>80</v>
      </c>
      <c r="B21" s="46" t="s">
        <v>144</v>
      </c>
      <c r="C21" s="103" t="s">
        <v>211</v>
      </c>
      <c r="D21" s="48" t="s">
        <v>157</v>
      </c>
      <c r="E21" s="103" t="s">
        <v>212</v>
      </c>
      <c r="F21" s="49">
        <v>10140</v>
      </c>
    </row>
    <row r="22" spans="1:6" ht="15.75" x14ac:dyDescent="0.2">
      <c r="A22" s="50" t="s">
        <v>81</v>
      </c>
      <c r="B22" s="46" t="s">
        <v>213</v>
      </c>
      <c r="C22" s="103" t="s">
        <v>214</v>
      </c>
      <c r="D22" s="48" t="s">
        <v>215</v>
      </c>
      <c r="E22" s="103" t="s">
        <v>216</v>
      </c>
      <c r="F22" s="49">
        <v>5744</v>
      </c>
    </row>
    <row r="23" spans="1:6" ht="15.75" x14ac:dyDescent="0.2">
      <c r="A23" s="50" t="s">
        <v>82</v>
      </c>
      <c r="B23" s="46" t="s">
        <v>217</v>
      </c>
      <c r="C23" s="103" t="s">
        <v>218</v>
      </c>
      <c r="D23" s="48" t="s">
        <v>219</v>
      </c>
      <c r="E23" s="103" t="s">
        <v>220</v>
      </c>
      <c r="F23" s="49">
        <v>7764</v>
      </c>
    </row>
    <row r="24" spans="1:6" ht="15.75" x14ac:dyDescent="0.2">
      <c r="A24" s="50" t="s">
        <v>83</v>
      </c>
      <c r="B24" s="46" t="s">
        <v>221</v>
      </c>
      <c r="C24" s="103" t="s">
        <v>222</v>
      </c>
      <c r="D24" s="48" t="s">
        <v>223</v>
      </c>
      <c r="E24" s="103" t="s">
        <v>210</v>
      </c>
      <c r="F24" s="49">
        <v>13741</v>
      </c>
    </row>
    <row r="25" spans="1:6" ht="15.75" x14ac:dyDescent="0.2">
      <c r="A25" s="50" t="s">
        <v>84</v>
      </c>
      <c r="B25" s="46" t="s">
        <v>224</v>
      </c>
      <c r="C25" s="103" t="s">
        <v>225</v>
      </c>
      <c r="D25" s="48" t="s">
        <v>226</v>
      </c>
      <c r="E25" s="103" t="s">
        <v>227</v>
      </c>
      <c r="F25" s="49">
        <v>5652</v>
      </c>
    </row>
    <row r="26" spans="1:6" ht="15.75" x14ac:dyDescent="0.2">
      <c r="A26" s="50" t="s">
        <v>85</v>
      </c>
      <c r="B26" s="46" t="s">
        <v>172</v>
      </c>
      <c r="C26" s="103" t="s">
        <v>228</v>
      </c>
      <c r="D26" s="48" t="s">
        <v>229</v>
      </c>
      <c r="E26" s="103" t="s">
        <v>230</v>
      </c>
      <c r="F26" s="49">
        <v>3715</v>
      </c>
    </row>
    <row r="27" spans="1:6" ht="15.75" x14ac:dyDescent="0.2">
      <c r="A27" s="50" t="s">
        <v>86</v>
      </c>
      <c r="B27" s="46" t="s">
        <v>152</v>
      </c>
      <c r="C27" s="103" t="s">
        <v>231</v>
      </c>
      <c r="D27" s="48" t="s">
        <v>232</v>
      </c>
      <c r="E27" s="103" t="s">
        <v>233</v>
      </c>
      <c r="F27" s="49">
        <v>3908</v>
      </c>
    </row>
    <row r="28" spans="1:6" ht="15.75" x14ac:dyDescent="0.2">
      <c r="A28" s="50" t="s">
        <v>87</v>
      </c>
      <c r="B28" s="46" t="s">
        <v>234</v>
      </c>
      <c r="C28" s="103" t="s">
        <v>235</v>
      </c>
      <c r="D28" s="48" t="s">
        <v>236</v>
      </c>
      <c r="E28" s="103" t="s">
        <v>237</v>
      </c>
      <c r="F28" s="49">
        <v>10086</v>
      </c>
    </row>
    <row r="29" spans="1:6" ht="15.75" x14ac:dyDescent="0.2">
      <c r="A29" s="50" t="s">
        <v>88</v>
      </c>
      <c r="B29" s="46" t="s">
        <v>238</v>
      </c>
      <c r="C29" s="103" t="s">
        <v>239</v>
      </c>
      <c r="D29" s="48" t="s">
        <v>194</v>
      </c>
      <c r="E29" s="103" t="s">
        <v>240</v>
      </c>
      <c r="F29" s="49">
        <v>10346</v>
      </c>
    </row>
    <row r="30" spans="1:6" ht="15.75" x14ac:dyDescent="0.2">
      <c r="A30" s="50" t="s">
        <v>89</v>
      </c>
      <c r="B30" s="46" t="s">
        <v>200</v>
      </c>
      <c r="C30" s="103" t="s">
        <v>241</v>
      </c>
      <c r="D30" s="48" t="s">
        <v>242</v>
      </c>
      <c r="E30" s="103" t="s">
        <v>243</v>
      </c>
      <c r="F30" s="49">
        <v>10515</v>
      </c>
    </row>
    <row r="31" spans="1:6" ht="15.75" x14ac:dyDescent="0.2">
      <c r="A31" s="50" t="s">
        <v>90</v>
      </c>
      <c r="B31" s="46" t="s">
        <v>244</v>
      </c>
      <c r="C31" s="103" t="s">
        <v>154</v>
      </c>
      <c r="D31" s="48" t="s">
        <v>179</v>
      </c>
      <c r="E31" s="103" t="s">
        <v>245</v>
      </c>
      <c r="F31" s="49">
        <v>17618</v>
      </c>
    </row>
    <row r="32" spans="1:6" ht="15.75" x14ac:dyDescent="0.2">
      <c r="A32" s="50" t="s">
        <v>91</v>
      </c>
      <c r="B32" s="46" t="s">
        <v>207</v>
      </c>
      <c r="C32" s="103" t="s">
        <v>246</v>
      </c>
      <c r="D32" s="48" t="s">
        <v>247</v>
      </c>
      <c r="E32" s="103" t="s">
        <v>151</v>
      </c>
      <c r="F32" s="49">
        <v>14053</v>
      </c>
    </row>
    <row r="33" spans="1:6" ht="15.75" x14ac:dyDescent="0.2">
      <c r="A33" s="50" t="s">
        <v>92</v>
      </c>
      <c r="B33" s="46" t="s">
        <v>248</v>
      </c>
      <c r="C33" s="103" t="s">
        <v>249</v>
      </c>
      <c r="D33" s="48" t="s">
        <v>250</v>
      </c>
      <c r="E33" s="103" t="s">
        <v>199</v>
      </c>
      <c r="F33" s="49">
        <v>9915</v>
      </c>
    </row>
    <row r="34" spans="1:6" ht="15.75" x14ac:dyDescent="0.2">
      <c r="A34" s="50" t="s">
        <v>93</v>
      </c>
      <c r="B34" s="46" t="s">
        <v>251</v>
      </c>
      <c r="C34" s="103" t="s">
        <v>252</v>
      </c>
      <c r="D34" s="48" t="s">
        <v>253</v>
      </c>
      <c r="E34" s="103" t="s">
        <v>254</v>
      </c>
      <c r="F34" s="49">
        <v>14385</v>
      </c>
    </row>
    <row r="35" spans="1:6" ht="15.75" x14ac:dyDescent="0.2">
      <c r="A35" s="50" t="s">
        <v>94</v>
      </c>
      <c r="B35" s="46" t="s">
        <v>255</v>
      </c>
      <c r="C35" s="103" t="s">
        <v>256</v>
      </c>
      <c r="D35" s="48" t="s">
        <v>257</v>
      </c>
      <c r="E35" s="103" t="s">
        <v>258</v>
      </c>
      <c r="F35" s="49">
        <v>4367</v>
      </c>
    </row>
    <row r="36" spans="1:6" ht="15.75" x14ac:dyDescent="0.2">
      <c r="A36" s="50" t="s">
        <v>95</v>
      </c>
      <c r="B36" s="46" t="s">
        <v>259</v>
      </c>
      <c r="C36" s="103" t="s">
        <v>222</v>
      </c>
      <c r="D36" s="48" t="s">
        <v>260</v>
      </c>
      <c r="E36" s="103" t="s">
        <v>261</v>
      </c>
      <c r="F36" s="49">
        <v>2548</v>
      </c>
    </row>
    <row r="37" spans="1:6" ht="15.75" x14ac:dyDescent="0.2">
      <c r="A37" s="50" t="s">
        <v>96</v>
      </c>
      <c r="B37" s="46" t="s">
        <v>181</v>
      </c>
      <c r="C37" s="103" t="s">
        <v>262</v>
      </c>
      <c r="D37" s="48" t="s">
        <v>263</v>
      </c>
      <c r="E37" s="103" t="s">
        <v>202</v>
      </c>
      <c r="F37" s="49">
        <v>2466</v>
      </c>
    </row>
    <row r="38" spans="1:6" ht="16.5" thickBot="1" x14ac:dyDescent="0.25">
      <c r="A38" s="52" t="s">
        <v>264</v>
      </c>
      <c r="B38" s="46" t="s">
        <v>21</v>
      </c>
      <c r="C38" s="103" t="s">
        <v>265</v>
      </c>
      <c r="D38" s="48" t="s">
        <v>21</v>
      </c>
      <c r="E38" s="103" t="s">
        <v>266</v>
      </c>
      <c r="F38" s="43" t="s">
        <v>267</v>
      </c>
    </row>
    <row r="39" spans="1:6" ht="16.5" thickBot="1" x14ac:dyDescent="0.25">
      <c r="A39" s="39" t="s">
        <v>14</v>
      </c>
      <c r="B39" s="59" t="s">
        <v>268</v>
      </c>
      <c r="C39" s="104" t="s">
        <v>169</v>
      </c>
      <c r="D39" s="61" t="s">
        <v>269</v>
      </c>
      <c r="E39" s="104" t="s">
        <v>171</v>
      </c>
      <c r="F39" s="43">
        <v>114984</v>
      </c>
    </row>
    <row r="40" spans="1:6" ht="15.75" x14ac:dyDescent="0.2">
      <c r="A40" s="58" t="s">
        <v>97</v>
      </c>
      <c r="B40" s="46" t="s">
        <v>270</v>
      </c>
      <c r="C40" s="103" t="s">
        <v>197</v>
      </c>
      <c r="D40" s="48" t="s">
        <v>253</v>
      </c>
      <c r="E40" s="103" t="s">
        <v>199</v>
      </c>
      <c r="F40" s="65">
        <v>3294</v>
      </c>
    </row>
    <row r="41" spans="1:6" ht="15.75" x14ac:dyDescent="0.2">
      <c r="A41" s="50" t="s">
        <v>98</v>
      </c>
      <c r="B41" s="46" t="s">
        <v>271</v>
      </c>
      <c r="C41" s="103" t="s">
        <v>272</v>
      </c>
      <c r="D41" s="48" t="s">
        <v>266</v>
      </c>
      <c r="E41" s="103" t="s">
        <v>159</v>
      </c>
      <c r="F41" s="49">
        <v>9224</v>
      </c>
    </row>
    <row r="42" spans="1:6" ht="15.75" x14ac:dyDescent="0.2">
      <c r="A42" s="50" t="s">
        <v>99</v>
      </c>
      <c r="B42" s="46" t="s">
        <v>273</v>
      </c>
      <c r="C42" s="103" t="s">
        <v>218</v>
      </c>
      <c r="D42" s="48" t="s">
        <v>274</v>
      </c>
      <c r="E42" s="103" t="s">
        <v>275</v>
      </c>
      <c r="F42" s="49">
        <v>3751</v>
      </c>
    </row>
    <row r="43" spans="1:6" ht="15.75" x14ac:dyDescent="0.2">
      <c r="A43" s="50" t="s">
        <v>100</v>
      </c>
      <c r="B43" s="46" t="s">
        <v>276</v>
      </c>
      <c r="C43" s="103" t="s">
        <v>182</v>
      </c>
      <c r="D43" s="48" t="s">
        <v>253</v>
      </c>
      <c r="E43" s="103" t="s">
        <v>277</v>
      </c>
      <c r="F43" s="49">
        <v>7032</v>
      </c>
    </row>
    <row r="44" spans="1:6" ht="15.75" x14ac:dyDescent="0.2">
      <c r="A44" s="50" t="s">
        <v>101</v>
      </c>
      <c r="B44" s="46" t="s">
        <v>278</v>
      </c>
      <c r="C44" s="103" t="s">
        <v>279</v>
      </c>
      <c r="D44" s="48" t="s">
        <v>280</v>
      </c>
      <c r="E44" s="103" t="s">
        <v>216</v>
      </c>
      <c r="F44" s="49">
        <v>6709</v>
      </c>
    </row>
    <row r="45" spans="1:6" ht="15.75" x14ac:dyDescent="0.2">
      <c r="A45" s="50" t="s">
        <v>102</v>
      </c>
      <c r="B45" s="46" t="s">
        <v>281</v>
      </c>
      <c r="C45" s="103" t="s">
        <v>282</v>
      </c>
      <c r="D45" s="48" t="s">
        <v>178</v>
      </c>
      <c r="E45" s="103" t="s">
        <v>283</v>
      </c>
      <c r="F45" s="49">
        <v>6505</v>
      </c>
    </row>
    <row r="46" spans="1:6" ht="15.75" x14ac:dyDescent="0.2">
      <c r="A46" s="50" t="s">
        <v>103</v>
      </c>
      <c r="B46" s="46" t="s">
        <v>284</v>
      </c>
      <c r="C46" s="103" t="s">
        <v>285</v>
      </c>
      <c r="D46" s="48" t="s">
        <v>286</v>
      </c>
      <c r="E46" s="103" t="s">
        <v>159</v>
      </c>
      <c r="F46" s="49">
        <v>12515</v>
      </c>
    </row>
    <row r="47" spans="1:6" ht="15.75" x14ac:dyDescent="0.2">
      <c r="A47" s="50" t="s">
        <v>104</v>
      </c>
      <c r="B47" s="46" t="s">
        <v>287</v>
      </c>
      <c r="C47" s="103" t="s">
        <v>288</v>
      </c>
      <c r="D47" s="48" t="s">
        <v>289</v>
      </c>
      <c r="E47" s="103" t="s">
        <v>290</v>
      </c>
      <c r="F47" s="49">
        <v>21116</v>
      </c>
    </row>
    <row r="48" spans="1:6" ht="15.75" x14ac:dyDescent="0.2">
      <c r="A48" s="50" t="s">
        <v>105</v>
      </c>
      <c r="B48" s="46" t="s">
        <v>291</v>
      </c>
      <c r="C48" s="103" t="s">
        <v>292</v>
      </c>
      <c r="D48" s="48" t="s">
        <v>293</v>
      </c>
      <c r="E48" s="103" t="s">
        <v>294</v>
      </c>
      <c r="F48" s="49">
        <v>5715</v>
      </c>
    </row>
    <row r="49" spans="1:6" ht="15.75" x14ac:dyDescent="0.2">
      <c r="A49" s="50" t="s">
        <v>106</v>
      </c>
      <c r="B49" s="46" t="s">
        <v>295</v>
      </c>
      <c r="C49" s="103" t="s">
        <v>296</v>
      </c>
      <c r="D49" s="48" t="s">
        <v>297</v>
      </c>
      <c r="E49" s="103" t="s">
        <v>290</v>
      </c>
      <c r="F49" s="49">
        <v>4604</v>
      </c>
    </row>
    <row r="50" spans="1:6" ht="15.75" x14ac:dyDescent="0.2">
      <c r="A50" s="50" t="s">
        <v>107</v>
      </c>
      <c r="B50" s="46" t="s">
        <v>278</v>
      </c>
      <c r="C50" s="103" t="s">
        <v>256</v>
      </c>
      <c r="D50" s="48" t="s">
        <v>298</v>
      </c>
      <c r="E50" s="103" t="s">
        <v>151</v>
      </c>
      <c r="F50" s="49">
        <v>11942</v>
      </c>
    </row>
    <row r="51" spans="1:6" ht="15.75" x14ac:dyDescent="0.2">
      <c r="A51" s="50" t="s">
        <v>108</v>
      </c>
      <c r="B51" s="46" t="s">
        <v>299</v>
      </c>
      <c r="C51" s="103" t="s">
        <v>300</v>
      </c>
      <c r="D51" s="48" t="s">
        <v>301</v>
      </c>
      <c r="E51" s="103" t="s">
        <v>302</v>
      </c>
      <c r="F51" s="49">
        <v>12478</v>
      </c>
    </row>
    <row r="52" spans="1:6" ht="15.75" x14ac:dyDescent="0.2">
      <c r="A52" s="50" t="s">
        <v>109</v>
      </c>
      <c r="B52" s="46" t="s">
        <v>303</v>
      </c>
      <c r="C52" s="103" t="s">
        <v>304</v>
      </c>
      <c r="D52" s="48" t="s">
        <v>305</v>
      </c>
      <c r="E52" s="103" t="s">
        <v>147</v>
      </c>
      <c r="F52" s="49">
        <v>10086</v>
      </c>
    </row>
    <row r="53" spans="1:6" ht="16.5" thickBot="1" x14ac:dyDescent="0.25">
      <c r="A53" s="52" t="s">
        <v>306</v>
      </c>
      <c r="B53" s="46" t="s">
        <v>21</v>
      </c>
      <c r="C53" s="103" t="s">
        <v>21</v>
      </c>
      <c r="D53" s="48" t="s">
        <v>21</v>
      </c>
      <c r="E53" s="103" t="s">
        <v>21</v>
      </c>
      <c r="F53" s="43">
        <v>13</v>
      </c>
    </row>
    <row r="54" spans="1:6" ht="16.5" thickBot="1" x14ac:dyDescent="0.25">
      <c r="A54" s="39" t="s">
        <v>13</v>
      </c>
      <c r="B54" s="59" t="s">
        <v>307</v>
      </c>
      <c r="C54" s="104" t="s">
        <v>219</v>
      </c>
      <c r="D54" s="61" t="s">
        <v>308</v>
      </c>
      <c r="E54" s="104" t="s">
        <v>309</v>
      </c>
      <c r="F54" s="61">
        <v>46851</v>
      </c>
    </row>
    <row r="55" spans="1:6" ht="15.75" x14ac:dyDescent="0.2">
      <c r="A55" s="58" t="s">
        <v>110</v>
      </c>
      <c r="B55" s="46" t="s">
        <v>164</v>
      </c>
      <c r="C55" s="103" t="s">
        <v>310</v>
      </c>
      <c r="D55" s="48" t="s">
        <v>311</v>
      </c>
      <c r="E55" s="103" t="s">
        <v>312</v>
      </c>
      <c r="F55" s="65">
        <v>6956</v>
      </c>
    </row>
    <row r="56" spans="1:6" ht="15.75" x14ac:dyDescent="0.2">
      <c r="A56" s="50" t="s">
        <v>111</v>
      </c>
      <c r="B56" s="46" t="s">
        <v>313</v>
      </c>
      <c r="C56" s="103" t="s">
        <v>314</v>
      </c>
      <c r="D56" s="48" t="s">
        <v>296</v>
      </c>
      <c r="E56" s="103" t="s">
        <v>261</v>
      </c>
      <c r="F56" s="49">
        <v>1143</v>
      </c>
    </row>
    <row r="57" spans="1:6" ht="15.75" x14ac:dyDescent="0.2">
      <c r="A57" s="50" t="s">
        <v>112</v>
      </c>
      <c r="B57" s="46" t="s">
        <v>265</v>
      </c>
      <c r="C57" s="103" t="s">
        <v>315</v>
      </c>
      <c r="D57" s="48" t="s">
        <v>316</v>
      </c>
      <c r="E57" s="103" t="s">
        <v>317</v>
      </c>
      <c r="F57" s="49">
        <v>7452</v>
      </c>
    </row>
    <row r="58" spans="1:6" ht="15.75" x14ac:dyDescent="0.2">
      <c r="A58" s="50" t="s">
        <v>113</v>
      </c>
      <c r="B58" s="46" t="s">
        <v>318</v>
      </c>
      <c r="C58" s="103" t="s">
        <v>319</v>
      </c>
      <c r="D58" s="48" t="s">
        <v>320</v>
      </c>
      <c r="E58" s="103" t="s">
        <v>212</v>
      </c>
      <c r="F58" s="49">
        <v>5932</v>
      </c>
    </row>
    <row r="59" spans="1:6" ht="15.75" x14ac:dyDescent="0.2">
      <c r="A59" s="50" t="s">
        <v>114</v>
      </c>
      <c r="B59" s="46" t="s">
        <v>321</v>
      </c>
      <c r="C59" s="103" t="s">
        <v>296</v>
      </c>
      <c r="D59" s="48" t="s">
        <v>226</v>
      </c>
      <c r="E59" s="103" t="s">
        <v>322</v>
      </c>
      <c r="F59" s="49">
        <v>3939</v>
      </c>
    </row>
    <row r="60" spans="1:6" ht="15.75" x14ac:dyDescent="0.2">
      <c r="A60" s="50" t="s">
        <v>115</v>
      </c>
      <c r="B60" s="46" t="s">
        <v>323</v>
      </c>
      <c r="C60" s="103" t="s">
        <v>324</v>
      </c>
      <c r="D60" s="48" t="s">
        <v>262</v>
      </c>
      <c r="E60" s="103" t="s">
        <v>243</v>
      </c>
      <c r="F60" s="49">
        <v>775</v>
      </c>
    </row>
    <row r="61" spans="1:6" ht="15.75" x14ac:dyDescent="0.2">
      <c r="A61" s="50" t="s">
        <v>116</v>
      </c>
      <c r="B61" s="46" t="s">
        <v>164</v>
      </c>
      <c r="C61" s="103" t="s">
        <v>325</v>
      </c>
      <c r="D61" s="48" t="s">
        <v>326</v>
      </c>
      <c r="E61" s="103" t="s">
        <v>327</v>
      </c>
      <c r="F61" s="49">
        <v>6394</v>
      </c>
    </row>
    <row r="62" spans="1:6" ht="15.75" x14ac:dyDescent="0.2">
      <c r="A62" s="50" t="s">
        <v>117</v>
      </c>
      <c r="B62" s="46" t="s">
        <v>328</v>
      </c>
      <c r="C62" s="103" t="s">
        <v>242</v>
      </c>
      <c r="D62" s="48" t="s">
        <v>329</v>
      </c>
      <c r="E62" s="103" t="s">
        <v>192</v>
      </c>
      <c r="F62" s="49">
        <v>1472</v>
      </c>
    </row>
    <row r="63" spans="1:6" ht="15.75" x14ac:dyDescent="0.2">
      <c r="A63" s="50" t="s">
        <v>118</v>
      </c>
      <c r="B63" s="46" t="s">
        <v>330</v>
      </c>
      <c r="C63" s="103" t="s">
        <v>331</v>
      </c>
      <c r="D63" s="48" t="s">
        <v>332</v>
      </c>
      <c r="E63" s="103" t="s">
        <v>333</v>
      </c>
      <c r="F63" s="49">
        <v>5146</v>
      </c>
    </row>
    <row r="64" spans="1:6" ht="15.75" x14ac:dyDescent="0.2">
      <c r="A64" s="50" t="s">
        <v>119</v>
      </c>
      <c r="B64" s="46" t="s">
        <v>334</v>
      </c>
      <c r="C64" s="103" t="s">
        <v>194</v>
      </c>
      <c r="D64" s="48" t="s">
        <v>335</v>
      </c>
      <c r="E64" s="103" t="s">
        <v>336</v>
      </c>
      <c r="F64" s="49">
        <v>5286</v>
      </c>
    </row>
    <row r="65" spans="1:6" ht="15.75" x14ac:dyDescent="0.2">
      <c r="A65" s="50" t="s">
        <v>120</v>
      </c>
      <c r="B65" s="46" t="s">
        <v>337</v>
      </c>
      <c r="C65" s="103" t="s">
        <v>310</v>
      </c>
      <c r="D65" s="48" t="s">
        <v>338</v>
      </c>
      <c r="E65" s="103" t="s">
        <v>339</v>
      </c>
      <c r="F65" s="49">
        <v>1121</v>
      </c>
    </row>
    <row r="66" spans="1:6" ht="15.75" x14ac:dyDescent="0.2">
      <c r="A66" s="50" t="s">
        <v>121</v>
      </c>
      <c r="B66" s="46" t="s">
        <v>340</v>
      </c>
      <c r="C66" s="103" t="s">
        <v>341</v>
      </c>
      <c r="D66" s="48" t="s">
        <v>342</v>
      </c>
      <c r="E66" s="103" t="s">
        <v>343</v>
      </c>
      <c r="F66" s="49">
        <v>1227</v>
      </c>
    </row>
    <row r="67" spans="1:6" ht="16.5" thickBot="1" x14ac:dyDescent="0.25">
      <c r="A67" s="52" t="s">
        <v>344</v>
      </c>
      <c r="B67" s="46" t="s">
        <v>21</v>
      </c>
      <c r="C67" s="103" t="s">
        <v>253</v>
      </c>
      <c r="D67" s="48" t="s">
        <v>21</v>
      </c>
      <c r="E67" s="103" t="s">
        <v>345</v>
      </c>
      <c r="F67" s="43" t="s">
        <v>267</v>
      </c>
    </row>
    <row r="68" spans="1:6" ht="16.5" thickBot="1" x14ac:dyDescent="0.25">
      <c r="A68" s="39" t="s">
        <v>12</v>
      </c>
      <c r="B68" s="59" t="s">
        <v>281</v>
      </c>
      <c r="C68" s="104" t="s">
        <v>346</v>
      </c>
      <c r="D68" s="61" t="s">
        <v>347</v>
      </c>
      <c r="E68" s="104" t="s">
        <v>261</v>
      </c>
      <c r="F68" s="61">
        <v>46805</v>
      </c>
    </row>
    <row r="69" spans="1:6" ht="15.75" x14ac:dyDescent="0.2">
      <c r="A69" s="58" t="s">
        <v>122</v>
      </c>
      <c r="B69" s="46" t="s">
        <v>166</v>
      </c>
      <c r="C69" s="103" t="s">
        <v>348</v>
      </c>
      <c r="D69" s="48" t="s">
        <v>349</v>
      </c>
      <c r="E69" s="103" t="s">
        <v>350</v>
      </c>
      <c r="F69" s="49">
        <v>1836</v>
      </c>
    </row>
    <row r="70" spans="1:6" ht="15.75" x14ac:dyDescent="0.2">
      <c r="A70" s="50" t="s">
        <v>123</v>
      </c>
      <c r="B70" s="46" t="s">
        <v>332</v>
      </c>
      <c r="C70" s="103" t="s">
        <v>348</v>
      </c>
      <c r="D70" s="48" t="s">
        <v>351</v>
      </c>
      <c r="E70" s="103" t="s">
        <v>283</v>
      </c>
      <c r="F70" s="49">
        <v>2381</v>
      </c>
    </row>
    <row r="71" spans="1:6" ht="15.75" x14ac:dyDescent="0.2">
      <c r="A71" s="50" t="s">
        <v>124</v>
      </c>
      <c r="B71" s="46" t="s">
        <v>270</v>
      </c>
      <c r="C71" s="103" t="s">
        <v>222</v>
      </c>
      <c r="D71" s="48" t="s">
        <v>352</v>
      </c>
      <c r="E71" s="103" t="s">
        <v>343</v>
      </c>
      <c r="F71" s="49">
        <v>4032</v>
      </c>
    </row>
    <row r="72" spans="1:6" ht="15.75" x14ac:dyDescent="0.2">
      <c r="A72" s="50" t="s">
        <v>125</v>
      </c>
      <c r="B72" s="46" t="s">
        <v>160</v>
      </c>
      <c r="C72" s="103" t="s">
        <v>353</v>
      </c>
      <c r="D72" s="48" t="s">
        <v>354</v>
      </c>
      <c r="E72" s="103" t="s">
        <v>355</v>
      </c>
      <c r="F72" s="49">
        <v>1457</v>
      </c>
    </row>
    <row r="73" spans="1:6" ht="15.75" x14ac:dyDescent="0.2">
      <c r="A73" s="50" t="s">
        <v>126</v>
      </c>
      <c r="B73" s="46" t="s">
        <v>356</v>
      </c>
      <c r="C73" s="103" t="s">
        <v>357</v>
      </c>
      <c r="D73" s="48" t="s">
        <v>358</v>
      </c>
      <c r="E73" s="103" t="s">
        <v>359</v>
      </c>
      <c r="F73" s="49">
        <v>494</v>
      </c>
    </row>
    <row r="74" spans="1:6" ht="15.75" x14ac:dyDescent="0.2">
      <c r="A74" s="50" t="s">
        <v>127</v>
      </c>
      <c r="B74" s="46" t="s">
        <v>360</v>
      </c>
      <c r="C74" s="103" t="s">
        <v>225</v>
      </c>
      <c r="D74" s="48" t="s">
        <v>201</v>
      </c>
      <c r="E74" s="103" t="s">
        <v>361</v>
      </c>
      <c r="F74" s="49">
        <v>1364</v>
      </c>
    </row>
    <row r="75" spans="1:6" ht="15.75" x14ac:dyDescent="0.2">
      <c r="A75" s="50" t="s">
        <v>128</v>
      </c>
      <c r="B75" s="46" t="s">
        <v>362</v>
      </c>
      <c r="C75" s="103" t="s">
        <v>363</v>
      </c>
      <c r="D75" s="48" t="s">
        <v>231</v>
      </c>
      <c r="E75" s="103" t="s">
        <v>364</v>
      </c>
      <c r="F75" s="49">
        <v>1527</v>
      </c>
    </row>
    <row r="76" spans="1:6" ht="15.75" x14ac:dyDescent="0.2">
      <c r="A76" s="50" t="s">
        <v>129</v>
      </c>
      <c r="B76" s="46" t="s">
        <v>365</v>
      </c>
      <c r="C76" s="103" t="s">
        <v>282</v>
      </c>
      <c r="D76" s="48" t="s">
        <v>296</v>
      </c>
      <c r="E76" s="103" t="s">
        <v>366</v>
      </c>
      <c r="F76" s="49">
        <v>1932</v>
      </c>
    </row>
    <row r="77" spans="1:6" ht="15.75" x14ac:dyDescent="0.2">
      <c r="A77" s="50" t="s">
        <v>130</v>
      </c>
      <c r="B77" s="46" t="s">
        <v>183</v>
      </c>
      <c r="C77" s="103" t="s">
        <v>218</v>
      </c>
      <c r="D77" s="48" t="s">
        <v>215</v>
      </c>
      <c r="E77" s="103" t="s">
        <v>216</v>
      </c>
      <c r="F77" s="49">
        <v>15847</v>
      </c>
    </row>
    <row r="78" spans="1:6" ht="15.75" x14ac:dyDescent="0.2">
      <c r="A78" s="50" t="s">
        <v>131</v>
      </c>
      <c r="B78" s="46" t="s">
        <v>367</v>
      </c>
      <c r="C78" s="103" t="s">
        <v>228</v>
      </c>
      <c r="D78" s="48" t="s">
        <v>266</v>
      </c>
      <c r="E78" s="103" t="s">
        <v>230</v>
      </c>
      <c r="F78" s="49">
        <v>9863</v>
      </c>
    </row>
    <row r="79" spans="1:6" ht="15.75" x14ac:dyDescent="0.2">
      <c r="A79" s="50" t="s">
        <v>132</v>
      </c>
      <c r="B79" s="46" t="s">
        <v>368</v>
      </c>
      <c r="C79" s="103" t="s">
        <v>369</v>
      </c>
      <c r="D79" s="48" t="s">
        <v>247</v>
      </c>
      <c r="E79" s="103" t="s">
        <v>322</v>
      </c>
      <c r="F79" s="49">
        <v>4122</v>
      </c>
    </row>
    <row r="80" spans="1:6" ht="15.75" x14ac:dyDescent="0.2">
      <c r="A80" s="50" t="s">
        <v>133</v>
      </c>
      <c r="B80" s="46" t="s">
        <v>189</v>
      </c>
      <c r="C80" s="103" t="s">
        <v>370</v>
      </c>
      <c r="D80" s="48" t="s">
        <v>371</v>
      </c>
      <c r="E80" s="103" t="s">
        <v>372</v>
      </c>
      <c r="F80" s="49">
        <v>1911</v>
      </c>
    </row>
    <row r="81" spans="1:6" ht="16.5" thickBot="1" x14ac:dyDescent="0.25">
      <c r="A81" s="52" t="s">
        <v>373</v>
      </c>
      <c r="B81" s="46" t="s">
        <v>374</v>
      </c>
      <c r="C81" s="103" t="s">
        <v>375</v>
      </c>
      <c r="D81" s="48" t="s">
        <v>245</v>
      </c>
      <c r="E81" s="103" t="s">
        <v>376</v>
      </c>
      <c r="F81" s="43">
        <v>39</v>
      </c>
    </row>
    <row r="82" spans="1:6" ht="16.5" thickBot="1" x14ac:dyDescent="0.25">
      <c r="A82" s="39" t="s">
        <v>11</v>
      </c>
      <c r="B82" s="59" t="s">
        <v>321</v>
      </c>
      <c r="C82" s="104" t="s">
        <v>351</v>
      </c>
      <c r="D82" s="61" t="s">
        <v>377</v>
      </c>
      <c r="E82" s="104" t="s">
        <v>327</v>
      </c>
      <c r="F82" s="43">
        <v>11828</v>
      </c>
    </row>
    <row r="83" spans="1:6" ht="15.75" x14ac:dyDescent="0.2">
      <c r="A83" s="58" t="s">
        <v>134</v>
      </c>
      <c r="B83" s="46" t="s">
        <v>378</v>
      </c>
      <c r="C83" s="103" t="s">
        <v>342</v>
      </c>
      <c r="D83" s="48" t="s">
        <v>379</v>
      </c>
      <c r="E83" s="103" t="s">
        <v>380</v>
      </c>
      <c r="F83" s="49">
        <v>3479</v>
      </c>
    </row>
    <row r="84" spans="1:6" ht="15.75" x14ac:dyDescent="0.2">
      <c r="A84" s="50" t="s">
        <v>135</v>
      </c>
      <c r="B84" s="46" t="s">
        <v>268</v>
      </c>
      <c r="C84" s="103" t="s">
        <v>319</v>
      </c>
      <c r="D84" s="48" t="s">
        <v>311</v>
      </c>
      <c r="E84" s="103" t="s">
        <v>381</v>
      </c>
      <c r="F84" s="49">
        <v>2628</v>
      </c>
    </row>
    <row r="85" spans="1:6" ht="15.75" x14ac:dyDescent="0.2">
      <c r="A85" s="50" t="s">
        <v>136</v>
      </c>
      <c r="B85" s="46" t="s">
        <v>382</v>
      </c>
      <c r="C85" s="103" t="s">
        <v>383</v>
      </c>
      <c r="D85" s="48" t="s">
        <v>341</v>
      </c>
      <c r="E85" s="103" t="s">
        <v>384</v>
      </c>
      <c r="F85" s="49">
        <v>2691</v>
      </c>
    </row>
    <row r="86" spans="1:6" ht="15.75" x14ac:dyDescent="0.2">
      <c r="A86" s="50" t="s">
        <v>137</v>
      </c>
      <c r="B86" s="46" t="s">
        <v>385</v>
      </c>
      <c r="C86" s="103" t="s">
        <v>319</v>
      </c>
      <c r="D86" s="48" t="s">
        <v>253</v>
      </c>
      <c r="E86" s="103" t="s">
        <v>237</v>
      </c>
      <c r="F86" s="49">
        <v>3028</v>
      </c>
    </row>
    <row r="87" spans="1:6" ht="16.5" thickBot="1" x14ac:dyDescent="0.25">
      <c r="A87" s="52" t="s">
        <v>386</v>
      </c>
      <c r="B87" s="46" t="s">
        <v>21</v>
      </c>
      <c r="C87" s="103" t="s">
        <v>387</v>
      </c>
      <c r="D87" s="48" t="s">
        <v>21</v>
      </c>
      <c r="E87" s="103" t="s">
        <v>388</v>
      </c>
      <c r="F87" s="49" t="s">
        <v>267</v>
      </c>
    </row>
    <row r="88" spans="1:6" ht="16.5" thickBot="1" x14ac:dyDescent="0.25">
      <c r="A88" s="39" t="s">
        <v>10</v>
      </c>
      <c r="B88" s="59" t="s">
        <v>389</v>
      </c>
      <c r="C88" s="104" t="s">
        <v>153</v>
      </c>
      <c r="D88" s="61" t="s">
        <v>390</v>
      </c>
      <c r="E88" s="104" t="s">
        <v>391</v>
      </c>
      <c r="F88" s="61">
        <v>9237</v>
      </c>
    </row>
    <row r="89" spans="1:6" ht="15.75" x14ac:dyDescent="0.2">
      <c r="A89" s="58" t="s">
        <v>10</v>
      </c>
      <c r="B89" s="46" t="s">
        <v>389</v>
      </c>
      <c r="C89" s="103" t="s">
        <v>153</v>
      </c>
      <c r="D89" s="48" t="s">
        <v>390</v>
      </c>
      <c r="E89" s="103" t="s">
        <v>391</v>
      </c>
      <c r="F89" s="49">
        <v>9236</v>
      </c>
    </row>
    <row r="90" spans="1:6" ht="16.5" thickBot="1" x14ac:dyDescent="0.25">
      <c r="A90" s="52" t="s">
        <v>9</v>
      </c>
      <c r="B90" s="46" t="s">
        <v>21</v>
      </c>
      <c r="C90" s="103" t="s">
        <v>392</v>
      </c>
      <c r="D90" s="48" t="s">
        <v>21</v>
      </c>
      <c r="E90" s="103" t="s">
        <v>392</v>
      </c>
      <c r="F90" s="43" t="s">
        <v>267</v>
      </c>
    </row>
    <row r="91" spans="1:6" ht="16.5" thickBot="1" x14ac:dyDescent="0.25">
      <c r="A91" s="39" t="s">
        <v>8</v>
      </c>
      <c r="B91" s="59" t="s">
        <v>393</v>
      </c>
      <c r="C91" s="104" t="s">
        <v>394</v>
      </c>
      <c r="D91" s="61" t="s">
        <v>395</v>
      </c>
      <c r="E91" s="104" t="s">
        <v>396</v>
      </c>
      <c r="F91" s="43">
        <v>4863</v>
      </c>
    </row>
    <row r="92" spans="1:6" ht="15.75" x14ac:dyDescent="0.2">
      <c r="A92" s="58" t="s">
        <v>138</v>
      </c>
      <c r="B92" s="46" t="s">
        <v>397</v>
      </c>
      <c r="C92" s="103" t="s">
        <v>341</v>
      </c>
      <c r="D92" s="48" t="s">
        <v>280</v>
      </c>
      <c r="E92" s="103" t="s">
        <v>147</v>
      </c>
      <c r="F92" s="49">
        <v>135</v>
      </c>
    </row>
    <row r="93" spans="1:6" ht="15.75" x14ac:dyDescent="0.2">
      <c r="A93" s="50" t="s">
        <v>139</v>
      </c>
      <c r="B93" s="46" t="s">
        <v>398</v>
      </c>
      <c r="C93" s="103" t="s">
        <v>399</v>
      </c>
      <c r="D93" s="48" t="s">
        <v>400</v>
      </c>
      <c r="E93" s="103" t="s">
        <v>401</v>
      </c>
      <c r="F93" s="49">
        <v>750</v>
      </c>
    </row>
    <row r="94" spans="1:6" ht="15.75" x14ac:dyDescent="0.2">
      <c r="A94" s="50" t="s">
        <v>140</v>
      </c>
      <c r="B94" s="46" t="s">
        <v>330</v>
      </c>
      <c r="C94" s="103" t="s">
        <v>162</v>
      </c>
      <c r="D94" s="48" t="s">
        <v>375</v>
      </c>
      <c r="E94" s="103" t="s">
        <v>402</v>
      </c>
      <c r="F94" s="49">
        <v>463</v>
      </c>
    </row>
    <row r="95" spans="1:6" ht="15.75" x14ac:dyDescent="0.2">
      <c r="A95" s="50" t="s">
        <v>141</v>
      </c>
      <c r="B95" s="46" t="s">
        <v>356</v>
      </c>
      <c r="C95" s="103" t="s">
        <v>363</v>
      </c>
      <c r="D95" s="48" t="s">
        <v>403</v>
      </c>
      <c r="E95" s="103" t="s">
        <v>333</v>
      </c>
      <c r="F95" s="49">
        <v>2875</v>
      </c>
    </row>
    <row r="96" spans="1:6" ht="15.75" x14ac:dyDescent="0.2">
      <c r="A96" s="50" t="s">
        <v>142</v>
      </c>
      <c r="B96" s="46" t="s">
        <v>404</v>
      </c>
      <c r="C96" s="103" t="s">
        <v>385</v>
      </c>
      <c r="D96" s="48" t="s">
        <v>405</v>
      </c>
      <c r="E96" s="103" t="s">
        <v>406</v>
      </c>
      <c r="F96" s="49">
        <v>217</v>
      </c>
    </row>
    <row r="97" spans="1:6" ht="15.75" x14ac:dyDescent="0.2">
      <c r="A97" s="50" t="s">
        <v>143</v>
      </c>
      <c r="B97" s="46" t="s">
        <v>407</v>
      </c>
      <c r="C97" s="103" t="s">
        <v>408</v>
      </c>
      <c r="D97" s="48" t="s">
        <v>181</v>
      </c>
      <c r="E97" s="103" t="s">
        <v>231</v>
      </c>
      <c r="F97" s="49">
        <v>213</v>
      </c>
    </row>
    <row r="98" spans="1:6" ht="16.5" thickBot="1" x14ac:dyDescent="0.25">
      <c r="A98" s="52" t="s">
        <v>409</v>
      </c>
      <c r="B98" s="46" t="s">
        <v>334</v>
      </c>
      <c r="C98" s="103" t="s">
        <v>410</v>
      </c>
      <c r="D98" s="48" t="s">
        <v>411</v>
      </c>
      <c r="E98" s="103" t="s">
        <v>254</v>
      </c>
      <c r="F98" s="43">
        <v>210</v>
      </c>
    </row>
    <row r="99" spans="1:6" ht="16.5" thickBot="1" x14ac:dyDescent="0.25">
      <c r="A99" s="39" t="s">
        <v>7</v>
      </c>
      <c r="B99" s="59" t="s">
        <v>412</v>
      </c>
      <c r="C99" s="104" t="s">
        <v>291</v>
      </c>
      <c r="D99" s="61" t="s">
        <v>413</v>
      </c>
      <c r="E99" s="104" t="s">
        <v>414</v>
      </c>
      <c r="F99" s="61">
        <v>52</v>
      </c>
    </row>
    <row r="100" spans="1:6" ht="15.75" thickBot="1" x14ac:dyDescent="0.25">
      <c r="A100" s="69" t="s">
        <v>6</v>
      </c>
      <c r="B100" s="46" t="s">
        <v>415</v>
      </c>
      <c r="C100" s="103" t="s">
        <v>416</v>
      </c>
      <c r="D100" s="48" t="s">
        <v>21</v>
      </c>
      <c r="E100" s="103" t="s">
        <v>230</v>
      </c>
      <c r="F100" s="105" t="s">
        <v>267</v>
      </c>
    </row>
    <row r="101" spans="1:6" ht="15.75" x14ac:dyDescent="0.2">
      <c r="A101" s="71" t="s">
        <v>5</v>
      </c>
      <c r="B101" s="106" t="s">
        <v>238</v>
      </c>
      <c r="C101" s="107" t="s">
        <v>417</v>
      </c>
      <c r="D101" s="65" t="s">
        <v>352</v>
      </c>
      <c r="E101" s="107" t="s">
        <v>418</v>
      </c>
      <c r="F101" s="65">
        <v>543530</v>
      </c>
    </row>
    <row r="102" spans="1:6" ht="30" customHeight="1" x14ac:dyDescent="0.2">
      <c r="A102" s="119" t="str">
        <f>IFERROR(INDEX(Footnotes!$D:$D,MATCH(Footnotes!$B$19,Footnotes!$B:$B,0)),"")</f>
        <v>Service districts are defined by the current address the participant resides in. ‘Other’ includes participants where the service district information is missing.</v>
      </c>
      <c r="B102" s="119"/>
      <c r="C102" s="119"/>
      <c r="D102" s="119"/>
      <c r="E102" s="119"/>
      <c r="F102" s="119"/>
    </row>
    <row r="103" spans="1:6" x14ac:dyDescent="0.2">
      <c r="A103" s="120" t="str">
        <f>IFERROR(INDEX(Footnotes!$D:$D,MATCH(Footnotes!$B$20,Footnotes!$B:$B,0)),"")</f>
        <v>Other Territories includes Norfolk Island, Christmas Island and the Cocos (Keeling) Islands.</v>
      </c>
      <c r="B103" s="120"/>
      <c r="C103" s="120"/>
      <c r="D103" s="120"/>
      <c r="E103" s="120"/>
      <c r="F103" s="120"/>
    </row>
    <row r="104" spans="1:6" ht="51.6" customHeight="1" x14ac:dyDescent="0.2">
      <c r="A104" s="120" t="str">
        <f>IFERROR(INDEX(Footnotes!$D:$D,MATCH(Footnotes!$B$21,Footnotes!$B:$B,0)),"")</f>
        <v>Average annualised committed supports are derived from total annualised committed supports in the current plans of active participants at 31 December 2022. Average payments are derived from total payments paid over the 12 months to 31 December 2022, divided by the average number of active participants between the start and end of the 12 months. They have been rounded to the nearest hundred dollars. Figures are not shown if there is insufficient data in the group.</v>
      </c>
      <c r="B104" s="120"/>
      <c r="C104" s="120"/>
      <c r="D104" s="120"/>
      <c r="E104" s="120"/>
      <c r="F104" s="120"/>
    </row>
    <row r="105" spans="1:6" x14ac:dyDescent="0.2">
      <c r="A105" s="117" t="s">
        <v>55</v>
      </c>
      <c r="B105" s="117"/>
      <c r="C105" s="117"/>
      <c r="D105" s="117"/>
      <c r="E105" s="117"/>
      <c r="F105" s="117"/>
    </row>
  </sheetData>
  <mergeCells count="5">
    <mergeCell ref="A1:F1"/>
    <mergeCell ref="A102:F102"/>
    <mergeCell ref="A103:F103"/>
    <mergeCell ref="A104:F104"/>
    <mergeCell ref="A105:F105"/>
  </mergeCells>
  <conditionalFormatting sqref="A102:A104">
    <cfRule type="containsErrors" dxfId="53" priority="1">
      <formula>ISERROR(A102)</formula>
    </cfRule>
  </conditionalFormatting>
  <hyperlinks>
    <hyperlink ref="A105" location="TableOfContents!A1" display="Back to Table of Contents" xr:uid="{D6649419-9C46-48B8-A848-C1C90BFD613E}"/>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94"/>
  <sheetViews>
    <sheetView zoomScaleNormal="100" workbookViewId="0">
      <selection sqref="A1:J1"/>
    </sheetView>
  </sheetViews>
  <sheetFormatPr defaultColWidth="0" defaultRowHeight="15" zeroHeight="1" x14ac:dyDescent="0.2"/>
  <cols>
    <col min="1" max="1" width="37.140625" style="23" bestFit="1" customWidth="1"/>
    <col min="2" max="2" width="12.85546875" style="23" bestFit="1" customWidth="1"/>
    <col min="3" max="3" width="14.140625" style="23" bestFit="1" customWidth="1"/>
    <col min="4" max="9" width="15.42578125" style="23" bestFit="1" customWidth="1"/>
    <col min="10" max="10" width="22.42578125" style="23" bestFit="1" customWidth="1"/>
    <col min="11" max="16384" width="9.140625" style="23" hidden="1"/>
  </cols>
  <sheetData>
    <row r="1" spans="1:10" x14ac:dyDescent="0.2">
      <c r="A1" s="118" t="str">
        <f>n_t004h</f>
        <v>Table O.4 Participation rates for all participants by service district and age group as at 31 December 2022</v>
      </c>
      <c r="B1" s="118"/>
      <c r="C1" s="118"/>
      <c r="D1" s="118"/>
      <c r="E1" s="118"/>
      <c r="F1" s="118"/>
      <c r="G1" s="118"/>
      <c r="H1" s="118"/>
      <c r="I1" s="118"/>
      <c r="J1" s="118"/>
    </row>
    <row r="2" spans="1:10" s="111" customFormat="1" ht="16.5" thickBot="1" x14ac:dyDescent="0.25">
      <c r="A2" s="99" t="s">
        <v>17</v>
      </c>
      <c r="B2" s="112" t="s">
        <v>39</v>
      </c>
      <c r="C2" s="112" t="s">
        <v>40</v>
      </c>
      <c r="D2" s="112" t="s">
        <v>41</v>
      </c>
      <c r="E2" s="112" t="s">
        <v>42</v>
      </c>
      <c r="F2" s="112" t="s">
        <v>43</v>
      </c>
      <c r="G2" s="112" t="s">
        <v>44</v>
      </c>
      <c r="H2" s="112" t="s">
        <v>45</v>
      </c>
      <c r="I2" s="113" t="s">
        <v>46</v>
      </c>
      <c r="J2" s="108" t="s">
        <v>57</v>
      </c>
    </row>
    <row r="3" spans="1:10" ht="16.5" thickBot="1" x14ac:dyDescent="0.25">
      <c r="A3" s="76" t="s">
        <v>64</v>
      </c>
      <c r="B3" s="77">
        <v>3.8884220168898025E-2</v>
      </c>
      <c r="C3" s="77">
        <v>5.2687329001761325E-2</v>
      </c>
      <c r="D3" s="77">
        <v>3.4700740445307819E-2</v>
      </c>
      <c r="E3" s="77">
        <v>2.3196114472862722E-2</v>
      </c>
      <c r="F3" s="77">
        <v>1.198989335798873E-2</v>
      </c>
      <c r="G3" s="78">
        <v>1.1150274431364911E-2</v>
      </c>
      <c r="H3" s="78">
        <v>1.5179590900485899E-2</v>
      </c>
      <c r="I3" s="78">
        <v>1.9909820495598609E-2</v>
      </c>
      <c r="J3" s="79">
        <v>2.3308731304727826E-2</v>
      </c>
    </row>
    <row r="4" spans="1:10" ht="15.75" x14ac:dyDescent="0.2">
      <c r="A4" s="80" t="s">
        <v>65</v>
      </c>
      <c r="B4" s="81">
        <v>5.4586530556942521E-2</v>
      </c>
      <c r="C4" s="81">
        <v>7.2332340331657932E-2</v>
      </c>
      <c r="D4" s="81">
        <v>5.3729852141026248E-2</v>
      </c>
      <c r="E4" s="81">
        <v>3.8990392964827467E-2</v>
      </c>
      <c r="F4" s="81">
        <v>2.1132546536620646E-2</v>
      </c>
      <c r="G4" s="82">
        <v>1.8828465311314956E-2</v>
      </c>
      <c r="H4" s="82">
        <v>2.0699200960363019E-2</v>
      </c>
      <c r="I4" s="82">
        <v>2.4783495957614633E-2</v>
      </c>
      <c r="J4" s="83">
        <v>3.5055506189327734E-2</v>
      </c>
    </row>
    <row r="5" spans="1:10" ht="15.75" x14ac:dyDescent="0.2">
      <c r="A5" s="84" t="s">
        <v>66</v>
      </c>
      <c r="B5" s="81">
        <v>3.9886019352608118E-2</v>
      </c>
      <c r="C5" s="81">
        <v>7.777027068894514E-2</v>
      </c>
      <c r="D5" s="81">
        <v>5.2208200643721919E-2</v>
      </c>
      <c r="E5" s="81">
        <v>3.5874523680100377E-2</v>
      </c>
      <c r="F5" s="81">
        <v>2.0978635320665077E-2</v>
      </c>
      <c r="G5" s="82">
        <v>1.6177207572557629E-2</v>
      </c>
      <c r="H5" s="82">
        <v>1.7706736486381207E-2</v>
      </c>
      <c r="I5" s="82">
        <v>2.3780553486813311E-2</v>
      </c>
      <c r="J5" s="83">
        <v>3.2807527308022326E-2</v>
      </c>
    </row>
    <row r="6" spans="1:10" ht="15.75" x14ac:dyDescent="0.2">
      <c r="A6" s="84" t="s">
        <v>67</v>
      </c>
      <c r="B6" s="81">
        <v>4.2572024201097527E-2</v>
      </c>
      <c r="C6" s="81">
        <v>7.5605498130795173E-2</v>
      </c>
      <c r="D6" s="81">
        <v>4.722466788841883E-2</v>
      </c>
      <c r="E6" s="81">
        <v>3.7104459946732844E-2</v>
      </c>
      <c r="F6" s="81">
        <v>2.2378597809348182E-2</v>
      </c>
      <c r="G6" s="82">
        <v>2.36725457385559E-2</v>
      </c>
      <c r="H6" s="82">
        <v>1.863244899045953E-2</v>
      </c>
      <c r="I6" s="82">
        <v>2.5802341781044159E-2</v>
      </c>
      <c r="J6" s="83">
        <v>3.4146235501292754E-2</v>
      </c>
    </row>
    <row r="7" spans="1:10" ht="15.75" x14ac:dyDescent="0.2">
      <c r="A7" s="84" t="s">
        <v>68</v>
      </c>
      <c r="B7" s="81">
        <v>3.2584088297269193E-2</v>
      </c>
      <c r="C7" s="81">
        <v>5.4801330894513091E-2</v>
      </c>
      <c r="D7" s="81">
        <v>3.9455389575091322E-2</v>
      </c>
      <c r="E7" s="81">
        <v>2.8037008740675502E-2</v>
      </c>
      <c r="F7" s="81">
        <v>1.8292271943869273E-2</v>
      </c>
      <c r="G7" s="82">
        <v>1.7042634413707347E-2</v>
      </c>
      <c r="H7" s="82">
        <v>1.947067194275719E-2</v>
      </c>
      <c r="I7" s="82">
        <v>2.2267323312066097E-2</v>
      </c>
      <c r="J7" s="83">
        <v>2.7055703734796641E-2</v>
      </c>
    </row>
    <row r="8" spans="1:10" ht="15.75" x14ac:dyDescent="0.2">
      <c r="A8" s="84" t="s">
        <v>69</v>
      </c>
      <c r="B8" s="81">
        <v>6.7705956068885312E-2</v>
      </c>
      <c r="C8" s="81">
        <v>8.5341774157088657E-2</v>
      </c>
      <c r="D8" s="81">
        <v>5.0270875380438118E-2</v>
      </c>
      <c r="E8" s="81">
        <v>4.4956049436629064E-2</v>
      </c>
      <c r="F8" s="81">
        <v>2.5213575730554584E-2</v>
      </c>
      <c r="G8" s="82">
        <v>2.0539084341757437E-2</v>
      </c>
      <c r="H8" s="82">
        <v>1.9480407058192272E-2</v>
      </c>
      <c r="I8" s="82">
        <v>2.3467534440977541E-2</v>
      </c>
      <c r="J8" s="83">
        <v>3.8933892063491772E-2</v>
      </c>
    </row>
    <row r="9" spans="1:10" ht="15.75" x14ac:dyDescent="0.2">
      <c r="A9" s="84" t="s">
        <v>70</v>
      </c>
      <c r="B9" s="81">
        <v>4.9178305768508755E-2</v>
      </c>
      <c r="C9" s="81">
        <v>5.6621737722778689E-2</v>
      </c>
      <c r="D9" s="81">
        <v>3.7187904203630037E-2</v>
      </c>
      <c r="E9" s="81">
        <v>3.0760177439051385E-2</v>
      </c>
      <c r="F9" s="81">
        <v>2.0000994351887427E-2</v>
      </c>
      <c r="G9" s="82">
        <v>1.5009547073020617E-2</v>
      </c>
      <c r="H9" s="82">
        <v>1.8307969324403803E-2</v>
      </c>
      <c r="I9" s="82">
        <v>2.1127092322562387E-2</v>
      </c>
      <c r="J9" s="83">
        <v>2.9452535866534138E-2</v>
      </c>
    </row>
    <row r="10" spans="1:10" ht="15.75" x14ac:dyDescent="0.2">
      <c r="A10" s="84" t="s">
        <v>71</v>
      </c>
      <c r="B10" s="81">
        <v>4.5130252637075666E-2</v>
      </c>
      <c r="C10" s="81">
        <v>6.9357595607353897E-2</v>
      </c>
      <c r="D10" s="81">
        <v>4.578344140579596E-2</v>
      </c>
      <c r="E10" s="81">
        <v>2.9525633561389868E-2</v>
      </c>
      <c r="F10" s="81">
        <v>1.5182727062057574E-2</v>
      </c>
      <c r="G10" s="82">
        <v>1.2843828819536557E-2</v>
      </c>
      <c r="H10" s="82">
        <v>1.6706398715728502E-2</v>
      </c>
      <c r="I10" s="82">
        <v>1.872767034907432E-2</v>
      </c>
      <c r="J10" s="83">
        <v>2.881070270336689E-2</v>
      </c>
    </row>
    <row r="11" spans="1:10" ht="15.75" x14ac:dyDescent="0.2">
      <c r="A11" s="84" t="s">
        <v>72</v>
      </c>
      <c r="B11" s="81">
        <v>2.1845019038122044E-2</v>
      </c>
      <c r="C11" s="81">
        <v>2.8292637157148501E-2</v>
      </c>
      <c r="D11" s="81">
        <v>1.8737277668759118E-2</v>
      </c>
      <c r="E11" s="81">
        <v>1.3558272519173143E-2</v>
      </c>
      <c r="F11" s="81">
        <v>7.8294709097231525E-3</v>
      </c>
      <c r="G11" s="82">
        <v>5.9331280026431801E-3</v>
      </c>
      <c r="H11" s="82">
        <v>9.6343170215426339E-3</v>
      </c>
      <c r="I11" s="82">
        <v>1.4367196779477722E-2</v>
      </c>
      <c r="J11" s="83">
        <v>1.3585566746648112E-2</v>
      </c>
    </row>
    <row r="12" spans="1:10" ht="15.75" x14ac:dyDescent="0.2">
      <c r="A12" s="84" t="s">
        <v>73</v>
      </c>
      <c r="B12" s="81">
        <v>4.4968908426784658E-2</v>
      </c>
      <c r="C12" s="81">
        <v>6.6701091246801431E-2</v>
      </c>
      <c r="D12" s="81">
        <v>4.7305160523227911E-2</v>
      </c>
      <c r="E12" s="81">
        <v>4.5244509547476067E-2</v>
      </c>
      <c r="F12" s="81">
        <v>2.5282955665550232E-2</v>
      </c>
      <c r="G12" s="82">
        <v>1.7399946452066103E-2</v>
      </c>
      <c r="H12" s="82">
        <v>1.8521607169568549E-2</v>
      </c>
      <c r="I12" s="82">
        <v>2.0381408038101612E-2</v>
      </c>
      <c r="J12" s="83">
        <v>3.2288319421389426E-2</v>
      </c>
    </row>
    <row r="13" spans="1:10" ht="15.75" x14ac:dyDescent="0.2">
      <c r="A13" s="84" t="s">
        <v>74</v>
      </c>
      <c r="B13" s="81">
        <v>2.6628551808742719E-2</v>
      </c>
      <c r="C13" s="81">
        <v>3.5846434180766669E-2</v>
      </c>
      <c r="D13" s="81">
        <v>2.2352393716442327E-2</v>
      </c>
      <c r="E13" s="81">
        <v>1.2784879943289008E-2</v>
      </c>
      <c r="F13" s="81">
        <v>6.3634412390798142E-3</v>
      </c>
      <c r="G13" s="82">
        <v>7.2939611869852431E-3</v>
      </c>
      <c r="H13" s="82">
        <v>1.1443005526425356E-2</v>
      </c>
      <c r="I13" s="82">
        <v>1.5351630011817214E-2</v>
      </c>
      <c r="J13" s="83">
        <v>1.4604775722637497E-2</v>
      </c>
    </row>
    <row r="14" spans="1:10" ht="15.75" x14ac:dyDescent="0.2">
      <c r="A14" s="84" t="s">
        <v>75</v>
      </c>
      <c r="B14" s="81">
        <v>4.0550413421066349E-2</v>
      </c>
      <c r="C14" s="81">
        <v>5.3201676478855889E-2</v>
      </c>
      <c r="D14" s="81">
        <v>3.0916273100415486E-2</v>
      </c>
      <c r="E14" s="81">
        <v>2.3236926670773882E-2</v>
      </c>
      <c r="F14" s="81">
        <v>1.2162250185891635E-2</v>
      </c>
      <c r="G14" s="82">
        <v>1.0567327109454332E-2</v>
      </c>
      <c r="H14" s="82">
        <v>1.4255527795991799E-2</v>
      </c>
      <c r="I14" s="82">
        <v>1.9809444570777143E-2</v>
      </c>
      <c r="J14" s="83">
        <v>2.3826800227752729E-2</v>
      </c>
    </row>
    <row r="15" spans="1:10" ht="15.75" x14ac:dyDescent="0.2">
      <c r="A15" s="84" t="s">
        <v>76</v>
      </c>
      <c r="B15" s="81">
        <v>3.6281267618489169E-2</v>
      </c>
      <c r="C15" s="81">
        <v>5.2648673620339717E-2</v>
      </c>
      <c r="D15" s="81">
        <v>3.7352426955046286E-2</v>
      </c>
      <c r="E15" s="81">
        <v>3.4646368891770668E-2</v>
      </c>
      <c r="F15" s="81">
        <v>1.8253604317029954E-2</v>
      </c>
      <c r="G15" s="82">
        <v>1.4406154928568922E-2</v>
      </c>
      <c r="H15" s="82">
        <v>1.4948018696414827E-2</v>
      </c>
      <c r="I15" s="82">
        <v>1.8071283424356429E-2</v>
      </c>
      <c r="J15" s="83">
        <v>2.5617557434164443E-2</v>
      </c>
    </row>
    <row r="16" spans="1:10" ht="15.75" x14ac:dyDescent="0.2">
      <c r="A16" s="84" t="s">
        <v>77</v>
      </c>
      <c r="B16" s="81">
        <v>2.126337440355448E-2</v>
      </c>
      <c r="C16" s="81">
        <v>3.6781308762930787E-2</v>
      </c>
      <c r="D16" s="81">
        <v>2.1034936720853988E-2</v>
      </c>
      <c r="E16" s="81">
        <v>6.9018538525478087E-3</v>
      </c>
      <c r="F16" s="81">
        <v>3.6994913234833868E-3</v>
      </c>
      <c r="G16" s="82">
        <v>6.1082797570671506E-3</v>
      </c>
      <c r="H16" s="82">
        <v>1.2950716608352354E-2</v>
      </c>
      <c r="I16" s="82">
        <v>1.8780028160396318E-2</v>
      </c>
      <c r="J16" s="83">
        <v>1.1072433054834307E-2</v>
      </c>
    </row>
    <row r="17" spans="1:10" ht="15.75" x14ac:dyDescent="0.2">
      <c r="A17" s="84" t="s">
        <v>78</v>
      </c>
      <c r="B17" s="81">
        <v>4.2872654675217267E-2</v>
      </c>
      <c r="C17" s="81">
        <v>5.5973043674060967E-2</v>
      </c>
      <c r="D17" s="81">
        <v>3.9312534800968142E-2</v>
      </c>
      <c r="E17" s="81">
        <v>3.3498314327110056E-2</v>
      </c>
      <c r="F17" s="81">
        <v>1.7246899310685918E-2</v>
      </c>
      <c r="G17" s="82">
        <v>1.6697264444720857E-2</v>
      </c>
      <c r="H17" s="82">
        <v>1.9616790003357535E-2</v>
      </c>
      <c r="I17" s="82">
        <v>2.4081876004986857E-2</v>
      </c>
      <c r="J17" s="83">
        <v>2.9733157167820309E-2</v>
      </c>
    </row>
    <row r="18" spans="1:10" ht="16.5" thickBot="1" x14ac:dyDescent="0.25">
      <c r="A18" s="85" t="s">
        <v>79</v>
      </c>
      <c r="B18" s="81">
        <v>4.1711888682851958E-2</v>
      </c>
      <c r="C18" s="81">
        <v>4.3536030312008721E-2</v>
      </c>
      <c r="D18" s="81">
        <v>2.7215751310086023E-2</v>
      </c>
      <c r="E18" s="81">
        <v>1.8905164144063881E-2</v>
      </c>
      <c r="F18" s="81">
        <v>9.4681222864278648E-3</v>
      </c>
      <c r="G18" s="82">
        <v>8.4226221154561354E-3</v>
      </c>
      <c r="H18" s="82">
        <v>1.3823061197741047E-2</v>
      </c>
      <c r="I18" s="82">
        <v>1.9407418280634792E-2</v>
      </c>
      <c r="J18" s="83">
        <v>2.0589973928822128E-2</v>
      </c>
    </row>
    <row r="19" spans="1:10" ht="16.5" thickBot="1" x14ac:dyDescent="0.25">
      <c r="A19" s="76" t="s">
        <v>15</v>
      </c>
      <c r="B19" s="77">
        <v>4.4745901017033317E-2</v>
      </c>
      <c r="C19" s="77">
        <v>5.9093157919619763E-2</v>
      </c>
      <c r="D19" s="77">
        <v>3.6416426902725008E-2</v>
      </c>
      <c r="E19" s="77">
        <v>1.9903460261342772E-2</v>
      </c>
      <c r="F19" s="77">
        <v>1.1612922728244535E-2</v>
      </c>
      <c r="G19" s="78">
        <v>1.2584603692181831E-2</v>
      </c>
      <c r="H19" s="78">
        <v>1.7338599343274579E-2</v>
      </c>
      <c r="I19" s="78">
        <v>2.1771267171268868E-2</v>
      </c>
      <c r="J19" s="79">
        <v>2.4875724716227062E-2</v>
      </c>
    </row>
    <row r="20" spans="1:10" ht="15.75" x14ac:dyDescent="0.2">
      <c r="A20" s="80" t="s">
        <v>80</v>
      </c>
      <c r="B20" s="81">
        <v>4.8581604374472162E-2</v>
      </c>
      <c r="C20" s="81">
        <v>8.0781229035202864E-2</v>
      </c>
      <c r="D20" s="81">
        <v>5.9353090381224521E-2</v>
      </c>
      <c r="E20" s="81">
        <v>3.8899334612235589E-2</v>
      </c>
      <c r="F20" s="81">
        <v>2.1313250266287324E-2</v>
      </c>
      <c r="G20" s="82">
        <v>1.986113666304342E-2</v>
      </c>
      <c r="H20" s="82">
        <v>2.2883733833175296E-2</v>
      </c>
      <c r="I20" s="82">
        <v>2.706033434690416E-2</v>
      </c>
      <c r="J20" s="83">
        <v>3.613373645636702E-2</v>
      </c>
    </row>
    <row r="21" spans="1:10" ht="15.75" x14ac:dyDescent="0.2">
      <c r="A21" s="84" t="s">
        <v>81</v>
      </c>
      <c r="B21" s="81">
        <v>4.2486391787666722E-2</v>
      </c>
      <c r="C21" s="81">
        <v>6.8342639567675625E-2</v>
      </c>
      <c r="D21" s="81">
        <v>4.7904886671122103E-2</v>
      </c>
      <c r="E21" s="81">
        <v>3.429684708838307E-2</v>
      </c>
      <c r="F21" s="81">
        <v>2.1233916586091004E-2</v>
      </c>
      <c r="G21" s="82">
        <v>1.7986569898138814E-2</v>
      </c>
      <c r="H21" s="82">
        <v>2.0157817536004135E-2</v>
      </c>
      <c r="I21" s="82">
        <v>2.6399825070188124E-2</v>
      </c>
      <c r="J21" s="83">
        <v>3.2513799038857628E-2</v>
      </c>
    </row>
    <row r="22" spans="1:10" ht="15.75" x14ac:dyDescent="0.2">
      <c r="A22" s="84" t="s">
        <v>82</v>
      </c>
      <c r="B22" s="81">
        <v>5.9436636187026617E-2</v>
      </c>
      <c r="C22" s="81">
        <v>8.1258064655567397E-2</v>
      </c>
      <c r="D22" s="81">
        <v>5.5359190571520903E-2</v>
      </c>
      <c r="E22" s="81">
        <v>3.5252071936483741E-2</v>
      </c>
      <c r="F22" s="81">
        <v>2.3449561714570931E-2</v>
      </c>
      <c r="G22" s="82">
        <v>2.1077114811583843E-2</v>
      </c>
      <c r="H22" s="82">
        <v>1.9989650701445646E-2</v>
      </c>
      <c r="I22" s="82">
        <v>2.3840973641836176E-2</v>
      </c>
      <c r="J22" s="83">
        <v>3.7074920465969656E-2</v>
      </c>
    </row>
    <row r="23" spans="1:10" ht="15.75" x14ac:dyDescent="0.2">
      <c r="A23" s="84" t="s">
        <v>83</v>
      </c>
      <c r="B23" s="81">
        <v>3.9186002075762311E-2</v>
      </c>
      <c r="C23" s="81">
        <v>5.2371029832275762E-2</v>
      </c>
      <c r="D23" s="81">
        <v>3.5585278130340688E-2</v>
      </c>
      <c r="E23" s="81">
        <v>1.6778624874740838E-2</v>
      </c>
      <c r="F23" s="81">
        <v>8.7100566623116403E-3</v>
      </c>
      <c r="G23" s="82">
        <v>1.1262375589108664E-2</v>
      </c>
      <c r="H23" s="82">
        <v>1.8000538910456134E-2</v>
      </c>
      <c r="I23" s="82">
        <v>2.3815895881797874E-2</v>
      </c>
      <c r="J23" s="83">
        <v>2.1817616340182117E-2</v>
      </c>
    </row>
    <row r="24" spans="1:10" ht="15.75" x14ac:dyDescent="0.2">
      <c r="A24" s="84" t="s">
        <v>84</v>
      </c>
      <c r="B24" s="81">
        <v>4.8924781055174789E-2</v>
      </c>
      <c r="C24" s="81">
        <v>7.2031349085503391E-2</v>
      </c>
      <c r="D24" s="81">
        <v>4.085818153935817E-2</v>
      </c>
      <c r="E24" s="81">
        <v>3.3893850807614485E-2</v>
      </c>
      <c r="F24" s="81">
        <v>2.3801185325926819E-2</v>
      </c>
      <c r="G24" s="82">
        <v>2.0913801781617648E-2</v>
      </c>
      <c r="H24" s="82">
        <v>2.3370671729213695E-2</v>
      </c>
      <c r="I24" s="82">
        <v>2.6303671981601228E-2</v>
      </c>
      <c r="J24" s="83">
        <v>3.4438481515959289E-2</v>
      </c>
    </row>
    <row r="25" spans="1:10" ht="15.75" x14ac:dyDescent="0.2">
      <c r="A25" s="84" t="s">
        <v>85</v>
      </c>
      <c r="B25" s="81">
        <v>5.2458957234154537E-2</v>
      </c>
      <c r="C25" s="81">
        <v>7.3578082434064773E-2</v>
      </c>
      <c r="D25" s="81">
        <v>4.3211322600791337E-2</v>
      </c>
      <c r="E25" s="81">
        <v>3.5774959448173022E-2</v>
      </c>
      <c r="F25" s="81">
        <v>2.0747902334812132E-2</v>
      </c>
      <c r="G25" s="82">
        <v>1.9535062819461078E-2</v>
      </c>
      <c r="H25" s="82">
        <v>2.1538054323280837E-2</v>
      </c>
      <c r="I25" s="82">
        <v>2.3340526596677805E-2</v>
      </c>
      <c r="J25" s="83">
        <v>3.4173120503374781E-2</v>
      </c>
    </row>
    <row r="26" spans="1:10" ht="15.75" x14ac:dyDescent="0.2">
      <c r="A26" s="84" t="s">
        <v>86</v>
      </c>
      <c r="B26" s="81">
        <v>4.2769147706020541E-2</v>
      </c>
      <c r="C26" s="81">
        <v>6.0341991831202223E-2</v>
      </c>
      <c r="D26" s="81">
        <v>4.1303068886724401E-2</v>
      </c>
      <c r="E26" s="81">
        <v>3.7069815891055506E-2</v>
      </c>
      <c r="F26" s="81">
        <v>2.3548175221891759E-2</v>
      </c>
      <c r="G26" s="82">
        <v>2.2053530610334774E-2</v>
      </c>
      <c r="H26" s="82">
        <v>2.4301070863218588E-2</v>
      </c>
      <c r="I26" s="82">
        <v>2.2954362167747908E-2</v>
      </c>
      <c r="J26" s="83">
        <v>3.2327018524394679E-2</v>
      </c>
    </row>
    <row r="27" spans="1:10" ht="15.75" x14ac:dyDescent="0.2">
      <c r="A27" s="84" t="s">
        <v>87</v>
      </c>
      <c r="B27" s="81">
        <v>3.2788403881297203E-2</v>
      </c>
      <c r="C27" s="81">
        <v>3.8532577137389938E-2</v>
      </c>
      <c r="D27" s="81">
        <v>2.2735959081131865E-2</v>
      </c>
      <c r="E27" s="81">
        <v>1.1490345970549647E-2</v>
      </c>
      <c r="F27" s="81">
        <v>8.2391074311484857E-3</v>
      </c>
      <c r="G27" s="82">
        <v>9.4403038598030106E-3</v>
      </c>
      <c r="H27" s="82">
        <v>1.3232181328944473E-2</v>
      </c>
      <c r="I27" s="82">
        <v>1.7879411851562513E-2</v>
      </c>
      <c r="J27" s="83">
        <v>1.7109921938052611E-2</v>
      </c>
    </row>
    <row r="28" spans="1:10" ht="15.75" x14ac:dyDescent="0.2">
      <c r="A28" s="84" t="s">
        <v>88</v>
      </c>
      <c r="B28" s="81">
        <v>3.8840153337698836E-2</v>
      </c>
      <c r="C28" s="81">
        <v>6.5987453686512029E-2</v>
      </c>
      <c r="D28" s="81">
        <v>3.9127832560116343E-2</v>
      </c>
      <c r="E28" s="81">
        <v>2.3747378052334914E-2</v>
      </c>
      <c r="F28" s="81">
        <v>1.5284313408660148E-2</v>
      </c>
      <c r="G28" s="82">
        <v>1.4142574787798221E-2</v>
      </c>
      <c r="H28" s="82">
        <v>1.7670479010099629E-2</v>
      </c>
      <c r="I28" s="82">
        <v>2.0525291226203984E-2</v>
      </c>
      <c r="J28" s="83">
        <v>2.6758965531329507E-2</v>
      </c>
    </row>
    <row r="29" spans="1:10" ht="15.75" x14ac:dyDescent="0.2">
      <c r="A29" s="84" t="s">
        <v>89</v>
      </c>
      <c r="B29" s="81">
        <v>5.5581099147986597E-2</v>
      </c>
      <c r="C29" s="81">
        <v>6.6068043248453806E-2</v>
      </c>
      <c r="D29" s="81">
        <v>4.1271908746740429E-2</v>
      </c>
      <c r="E29" s="81">
        <v>1.9257530963316057E-2</v>
      </c>
      <c r="F29" s="81">
        <v>9.3921564465412315E-3</v>
      </c>
      <c r="G29" s="82">
        <v>1.0444743393704367E-2</v>
      </c>
      <c r="H29" s="82">
        <v>1.7863302658894433E-2</v>
      </c>
      <c r="I29" s="82">
        <v>2.6029567410284959E-2</v>
      </c>
      <c r="J29" s="83">
        <v>2.628743342720254E-2</v>
      </c>
    </row>
    <row r="30" spans="1:10" ht="15.75" x14ac:dyDescent="0.2">
      <c r="A30" s="84" t="s">
        <v>90</v>
      </c>
      <c r="B30" s="81">
        <v>3.805355250013575E-2</v>
      </c>
      <c r="C30" s="81">
        <v>4.8451106107310994E-2</v>
      </c>
      <c r="D30" s="81">
        <v>2.9519524700466707E-2</v>
      </c>
      <c r="E30" s="81">
        <v>1.553160249138655E-2</v>
      </c>
      <c r="F30" s="81">
        <v>9.5640394731756513E-3</v>
      </c>
      <c r="G30" s="82">
        <v>1.1900590976288816E-2</v>
      </c>
      <c r="H30" s="82">
        <v>1.5939159476027396E-2</v>
      </c>
      <c r="I30" s="82">
        <v>2.0745660062914263E-2</v>
      </c>
      <c r="J30" s="83">
        <v>2.086662495862825E-2</v>
      </c>
    </row>
    <row r="31" spans="1:10" ht="15.75" x14ac:dyDescent="0.2">
      <c r="A31" s="84" t="s">
        <v>91</v>
      </c>
      <c r="B31" s="81">
        <v>4.5301608960698486E-2</v>
      </c>
      <c r="C31" s="81">
        <v>5.1206509434270533E-2</v>
      </c>
      <c r="D31" s="81">
        <v>2.9828762107988675E-2</v>
      </c>
      <c r="E31" s="81">
        <v>1.9999363867977585E-2</v>
      </c>
      <c r="F31" s="81">
        <v>1.0350805224238861E-2</v>
      </c>
      <c r="G31" s="82">
        <v>1.050310603256255E-2</v>
      </c>
      <c r="H31" s="82">
        <v>1.5925790848765099E-2</v>
      </c>
      <c r="I31" s="82">
        <v>1.9931030785601052E-2</v>
      </c>
      <c r="J31" s="83">
        <v>2.3484100918201606E-2</v>
      </c>
    </row>
    <row r="32" spans="1:10" ht="15.75" x14ac:dyDescent="0.2">
      <c r="A32" s="84" t="s">
        <v>92</v>
      </c>
      <c r="B32" s="81">
        <v>6.0696989405627205E-2</v>
      </c>
      <c r="C32" s="81">
        <v>7.0945595418815108E-2</v>
      </c>
      <c r="D32" s="81">
        <v>3.8403856540127887E-2</v>
      </c>
      <c r="E32" s="81">
        <v>2.2941630982540911E-2</v>
      </c>
      <c r="F32" s="81">
        <v>1.2041359249906076E-2</v>
      </c>
      <c r="G32" s="82">
        <v>1.2212940451153608E-2</v>
      </c>
      <c r="H32" s="82">
        <v>1.4229189652914757E-2</v>
      </c>
      <c r="I32" s="82">
        <v>1.8790757436991105E-2</v>
      </c>
      <c r="J32" s="83">
        <v>2.8466843937082601E-2</v>
      </c>
    </row>
    <row r="33" spans="1:10" ht="15.75" x14ac:dyDescent="0.2">
      <c r="A33" s="84" t="s">
        <v>93</v>
      </c>
      <c r="B33" s="81">
        <v>4.3156617907877726E-2</v>
      </c>
      <c r="C33" s="81">
        <v>5.9523013852161875E-2</v>
      </c>
      <c r="D33" s="81">
        <v>3.2636576552139772E-2</v>
      </c>
      <c r="E33" s="81">
        <v>1.053272226389146E-2</v>
      </c>
      <c r="F33" s="81">
        <v>6.8082339186222402E-3</v>
      </c>
      <c r="G33" s="82">
        <v>8.1602948797342336E-3</v>
      </c>
      <c r="H33" s="82">
        <v>1.493257789702691E-2</v>
      </c>
      <c r="I33" s="82">
        <v>1.7852687750354937E-2</v>
      </c>
      <c r="J33" s="83">
        <v>1.9255791018763034E-2</v>
      </c>
    </row>
    <row r="34" spans="1:10" ht="15.75" x14ac:dyDescent="0.2">
      <c r="A34" s="84" t="s">
        <v>94</v>
      </c>
      <c r="B34" s="81">
        <v>4.8396590626507155E-2</v>
      </c>
      <c r="C34" s="81">
        <v>6.1312576325465801E-2</v>
      </c>
      <c r="D34" s="81">
        <v>3.8795468636204727E-2</v>
      </c>
      <c r="E34" s="81">
        <v>2.8193905800816588E-2</v>
      </c>
      <c r="F34" s="81">
        <v>1.8485389961706639E-2</v>
      </c>
      <c r="G34" s="82">
        <v>1.6723503676103736E-2</v>
      </c>
      <c r="H34" s="82">
        <v>1.8604775724122287E-2</v>
      </c>
      <c r="I34" s="82">
        <v>2.3270067639897276E-2</v>
      </c>
      <c r="J34" s="83">
        <v>3.0011880767665866E-2</v>
      </c>
    </row>
    <row r="35" spans="1:10" ht="15.75" x14ac:dyDescent="0.2">
      <c r="A35" s="84" t="s">
        <v>95</v>
      </c>
      <c r="B35" s="81">
        <v>5.3944714686340815E-2</v>
      </c>
      <c r="C35" s="81">
        <v>7.0950860228078103E-2</v>
      </c>
      <c r="D35" s="81">
        <v>4.3770917252121282E-2</v>
      </c>
      <c r="E35" s="81">
        <v>3.2524563354317783E-2</v>
      </c>
      <c r="F35" s="81">
        <v>2.073632147015788E-2</v>
      </c>
      <c r="G35" s="82">
        <v>1.8532413855514591E-2</v>
      </c>
      <c r="H35" s="82">
        <v>2.0319740124900697E-2</v>
      </c>
      <c r="I35" s="82">
        <v>2.2112451399346807E-2</v>
      </c>
      <c r="J35" s="83">
        <v>3.3131781811657664E-2</v>
      </c>
    </row>
    <row r="36" spans="1:10" ht="16.5" thickBot="1" x14ac:dyDescent="0.25">
      <c r="A36" s="85" t="s">
        <v>96</v>
      </c>
      <c r="B36" s="81">
        <v>4.1636373433893231E-2</v>
      </c>
      <c r="C36" s="81">
        <v>6.2843073542279193E-2</v>
      </c>
      <c r="D36" s="81">
        <v>4.3119508319745127E-2</v>
      </c>
      <c r="E36" s="81">
        <v>4.2037666959312034E-2</v>
      </c>
      <c r="F36" s="81">
        <v>2.6123408767252627E-2</v>
      </c>
      <c r="G36" s="82">
        <v>2.3038031507052369E-2</v>
      </c>
      <c r="H36" s="82">
        <v>2.7101986454916533E-2</v>
      </c>
      <c r="I36" s="82">
        <v>2.4233134443402991E-2</v>
      </c>
      <c r="J36" s="83">
        <v>3.3948296120350885E-2</v>
      </c>
    </row>
    <row r="37" spans="1:10" ht="16.5" thickBot="1" x14ac:dyDescent="0.25">
      <c r="A37" s="76" t="s">
        <v>14</v>
      </c>
      <c r="B37" s="77">
        <v>4.3225551281197684E-2</v>
      </c>
      <c r="C37" s="77">
        <v>5.8119294216793495E-2</v>
      </c>
      <c r="D37" s="77">
        <v>3.8277176879097354E-2</v>
      </c>
      <c r="E37" s="77">
        <v>2.2612997123063465E-2</v>
      </c>
      <c r="F37" s="77">
        <v>1.3251127429117755E-2</v>
      </c>
      <c r="G37" s="78">
        <v>1.2908369308248022E-2</v>
      </c>
      <c r="H37" s="78">
        <v>1.6159355618147384E-2</v>
      </c>
      <c r="I37" s="78">
        <v>2.1139446370633135E-2</v>
      </c>
      <c r="J37" s="79">
        <v>2.5839423833074061E-2</v>
      </c>
    </row>
    <row r="38" spans="1:10" ht="15.75" x14ac:dyDescent="0.2">
      <c r="A38" s="80" t="s">
        <v>97</v>
      </c>
      <c r="B38" s="81">
        <v>6.9336678296947868E-2</v>
      </c>
      <c r="C38" s="81">
        <v>8.3405701880032337E-2</v>
      </c>
      <c r="D38" s="81">
        <v>6.2968653762671509E-2</v>
      </c>
      <c r="E38" s="81">
        <v>5.8825104508853851E-2</v>
      </c>
      <c r="F38" s="81">
        <v>2.94633491926037E-2</v>
      </c>
      <c r="G38" s="82">
        <v>2.4848346653803342E-2</v>
      </c>
      <c r="H38" s="82">
        <v>2.5005639808764617E-2</v>
      </c>
      <c r="I38" s="82">
        <v>3.0692427062938413E-2</v>
      </c>
      <c r="J38" s="83">
        <v>4.3956050801580202E-2</v>
      </c>
    </row>
    <row r="39" spans="1:10" ht="15.75" x14ac:dyDescent="0.2">
      <c r="A39" s="84" t="s">
        <v>98</v>
      </c>
      <c r="B39" s="81">
        <v>4.1540253557664913E-2</v>
      </c>
      <c r="C39" s="81">
        <v>6.7883739663666301E-2</v>
      </c>
      <c r="D39" s="81">
        <v>4.6927336273494186E-2</v>
      </c>
      <c r="E39" s="81">
        <v>2.8146506585682945E-2</v>
      </c>
      <c r="F39" s="81">
        <v>1.5719673947306893E-2</v>
      </c>
      <c r="G39" s="82">
        <v>1.4794615327502692E-2</v>
      </c>
      <c r="H39" s="82">
        <v>1.8132802462541901E-2</v>
      </c>
      <c r="I39" s="82">
        <v>2.560630304089373E-2</v>
      </c>
      <c r="J39" s="83">
        <v>3.0476876979615413E-2</v>
      </c>
    </row>
    <row r="40" spans="1:10" ht="15.75" x14ac:dyDescent="0.2">
      <c r="A40" s="84" t="s">
        <v>99</v>
      </c>
      <c r="B40" s="81">
        <v>4.9529457061661258E-2</v>
      </c>
      <c r="C40" s="81">
        <v>5.2009076517368795E-2</v>
      </c>
      <c r="D40" s="81">
        <v>3.658331175691009E-2</v>
      </c>
      <c r="E40" s="81">
        <v>2.4853781920547203E-2</v>
      </c>
      <c r="F40" s="81">
        <v>1.1384904846629915E-2</v>
      </c>
      <c r="G40" s="82">
        <v>9.2336892954051394E-3</v>
      </c>
      <c r="H40" s="82">
        <v>1.2202894680890903E-2</v>
      </c>
      <c r="I40" s="82">
        <v>1.7715245015801875E-2</v>
      </c>
      <c r="J40" s="83">
        <v>2.4137143000756534E-2</v>
      </c>
    </row>
    <row r="41" spans="1:10" ht="15.75" x14ac:dyDescent="0.2">
      <c r="A41" s="84" t="s">
        <v>100</v>
      </c>
      <c r="B41" s="81">
        <v>4.3665321643328189E-2</v>
      </c>
      <c r="C41" s="81">
        <v>5.5715495833260666E-2</v>
      </c>
      <c r="D41" s="81">
        <v>4.4801715190613448E-2</v>
      </c>
      <c r="E41" s="81">
        <v>3.1946494620113744E-2</v>
      </c>
      <c r="F41" s="81">
        <v>1.713728005123687E-2</v>
      </c>
      <c r="G41" s="82">
        <v>1.8305829881008658E-2</v>
      </c>
      <c r="H41" s="82">
        <v>2.242407755985322E-2</v>
      </c>
      <c r="I41" s="82">
        <v>2.6804157157270626E-2</v>
      </c>
      <c r="J41" s="83">
        <v>3.1000493639371976E-2</v>
      </c>
    </row>
    <row r="42" spans="1:10" ht="15.75" x14ac:dyDescent="0.2">
      <c r="A42" s="84" t="s">
        <v>101</v>
      </c>
      <c r="B42" s="81">
        <v>5.8018871139163666E-2</v>
      </c>
      <c r="C42" s="81">
        <v>5.8725391883127101E-2</v>
      </c>
      <c r="D42" s="81">
        <v>3.6258826133435819E-2</v>
      </c>
      <c r="E42" s="81">
        <v>2.169395874794796E-2</v>
      </c>
      <c r="F42" s="81">
        <v>1.4273778159587738E-2</v>
      </c>
      <c r="G42" s="82">
        <v>1.3185075655241244E-2</v>
      </c>
      <c r="H42" s="82">
        <v>2.0064610809610733E-2</v>
      </c>
      <c r="I42" s="82">
        <v>2.2601242730551238E-2</v>
      </c>
      <c r="J42" s="83">
        <v>2.845171097284924E-2</v>
      </c>
    </row>
    <row r="43" spans="1:10" ht="15.75" x14ac:dyDescent="0.2">
      <c r="A43" s="84" t="s">
        <v>102</v>
      </c>
      <c r="B43" s="81">
        <v>5.4795590258419041E-2</v>
      </c>
      <c r="C43" s="81">
        <v>7.3037823891013876E-2</v>
      </c>
      <c r="D43" s="81">
        <v>4.3795405037489785E-2</v>
      </c>
      <c r="E43" s="81">
        <v>3.0646151404104052E-2</v>
      </c>
      <c r="F43" s="81">
        <v>1.4661280357436236E-2</v>
      </c>
      <c r="G43" s="82">
        <v>1.3317704231482508E-2</v>
      </c>
      <c r="H43" s="82">
        <v>1.5054479790977066E-2</v>
      </c>
      <c r="I43" s="82">
        <v>1.9878376326615651E-2</v>
      </c>
      <c r="J43" s="83">
        <v>3.1111824986951746E-2</v>
      </c>
    </row>
    <row r="44" spans="1:10" ht="15.75" x14ac:dyDescent="0.2">
      <c r="A44" s="84" t="s">
        <v>103</v>
      </c>
      <c r="B44" s="81">
        <v>4.885007881849452E-2</v>
      </c>
      <c r="C44" s="81">
        <v>6.6356915466895774E-2</v>
      </c>
      <c r="D44" s="81">
        <v>3.9255936504754556E-2</v>
      </c>
      <c r="E44" s="81">
        <v>2.3687014989243235E-2</v>
      </c>
      <c r="F44" s="81">
        <v>1.4967989991515714E-2</v>
      </c>
      <c r="G44" s="82">
        <v>1.3280089270512942E-2</v>
      </c>
      <c r="H44" s="82">
        <v>1.5562983322174196E-2</v>
      </c>
      <c r="I44" s="82">
        <v>1.8939407042456887E-2</v>
      </c>
      <c r="J44" s="83">
        <v>2.8631895313090901E-2</v>
      </c>
    </row>
    <row r="45" spans="1:10" ht="15.75" x14ac:dyDescent="0.2">
      <c r="A45" s="84" t="s">
        <v>104</v>
      </c>
      <c r="B45" s="81">
        <v>3.2681701439276144E-2</v>
      </c>
      <c r="C45" s="81">
        <v>4.2479634235284336E-2</v>
      </c>
      <c r="D45" s="81">
        <v>2.7676135852076296E-2</v>
      </c>
      <c r="E45" s="81">
        <v>1.3995146586830945E-2</v>
      </c>
      <c r="F45" s="81">
        <v>8.6566497907319684E-3</v>
      </c>
      <c r="G45" s="82">
        <v>1.0201383193625251E-2</v>
      </c>
      <c r="H45" s="82">
        <v>1.4518605927733973E-2</v>
      </c>
      <c r="I45" s="82">
        <v>2.0893567204636726E-2</v>
      </c>
      <c r="J45" s="83">
        <v>1.8582300224385697E-2</v>
      </c>
    </row>
    <row r="46" spans="1:10" ht="15.75" x14ac:dyDescent="0.2">
      <c r="A46" s="84" t="s">
        <v>105</v>
      </c>
      <c r="B46" s="81">
        <v>3.1012371113974257E-2</v>
      </c>
      <c r="C46" s="81">
        <v>4.2098854389073688E-2</v>
      </c>
      <c r="D46" s="81">
        <v>3.0774173317162878E-2</v>
      </c>
      <c r="E46" s="81">
        <v>2.5034533475729863E-2</v>
      </c>
      <c r="F46" s="81">
        <v>1.4382114101170108E-2</v>
      </c>
      <c r="G46" s="82">
        <v>1.4088815669030289E-2</v>
      </c>
      <c r="H46" s="82">
        <v>1.6462767874808687E-2</v>
      </c>
      <c r="I46" s="82">
        <v>1.9828347796950606E-2</v>
      </c>
      <c r="J46" s="83">
        <v>2.2817880679684748E-2</v>
      </c>
    </row>
    <row r="47" spans="1:10" ht="15.75" x14ac:dyDescent="0.2">
      <c r="A47" s="84" t="s">
        <v>106</v>
      </c>
      <c r="B47" s="81">
        <v>5.5362515803383659E-2</v>
      </c>
      <c r="C47" s="81">
        <v>7.4650580638711245E-2</v>
      </c>
      <c r="D47" s="81">
        <v>5.4144931426361648E-2</v>
      </c>
      <c r="E47" s="81">
        <v>4.9904995596065538E-2</v>
      </c>
      <c r="F47" s="81">
        <v>3.0220876578351073E-2</v>
      </c>
      <c r="G47" s="82">
        <v>2.3903909368108545E-2</v>
      </c>
      <c r="H47" s="82">
        <v>2.7703744329603437E-2</v>
      </c>
      <c r="I47" s="82">
        <v>2.8454953481542561E-2</v>
      </c>
      <c r="J47" s="83">
        <v>4.0138216665548586E-2</v>
      </c>
    </row>
    <row r="48" spans="1:10" ht="15.75" x14ac:dyDescent="0.2">
      <c r="A48" s="84" t="s">
        <v>107</v>
      </c>
      <c r="B48" s="81">
        <v>4.0504282289366082E-2</v>
      </c>
      <c r="C48" s="81">
        <v>5.4632144303536655E-2</v>
      </c>
      <c r="D48" s="81">
        <v>3.6314619944391571E-2</v>
      </c>
      <c r="E48" s="81">
        <v>1.8909649991810353E-2</v>
      </c>
      <c r="F48" s="81">
        <v>1.0713471750896399E-2</v>
      </c>
      <c r="G48" s="82">
        <v>9.6791398784468012E-3</v>
      </c>
      <c r="H48" s="82">
        <v>1.2979908151791106E-2</v>
      </c>
      <c r="I48" s="82">
        <v>1.6795165121434138E-2</v>
      </c>
      <c r="J48" s="83">
        <v>2.2133578545596895E-2</v>
      </c>
    </row>
    <row r="49" spans="1:10" ht="15.75" x14ac:dyDescent="0.2">
      <c r="A49" s="84" t="s">
        <v>108</v>
      </c>
      <c r="B49" s="81">
        <v>5.0163348152334766E-2</v>
      </c>
      <c r="C49" s="81">
        <v>7.0570249827366163E-2</v>
      </c>
      <c r="D49" s="81">
        <v>4.5160836143121379E-2</v>
      </c>
      <c r="E49" s="81">
        <v>2.7630863363625895E-2</v>
      </c>
      <c r="F49" s="81">
        <v>1.6384137587537855E-2</v>
      </c>
      <c r="G49" s="82">
        <v>1.4404516038174293E-2</v>
      </c>
      <c r="H49" s="82">
        <v>1.6277097903486776E-2</v>
      </c>
      <c r="I49" s="82">
        <v>2.1609513915496488E-2</v>
      </c>
      <c r="J49" s="83">
        <v>3.0630980656199461E-2</v>
      </c>
    </row>
    <row r="50" spans="1:10" ht="16.5" thickBot="1" x14ac:dyDescent="0.25">
      <c r="A50" s="85" t="s">
        <v>109</v>
      </c>
      <c r="B50" s="81">
        <v>4.2459242480110369E-2</v>
      </c>
      <c r="C50" s="81">
        <v>6.4425307388449038E-2</v>
      </c>
      <c r="D50" s="81">
        <v>3.9727623263833799E-2</v>
      </c>
      <c r="E50" s="81">
        <v>2.64520017637946E-2</v>
      </c>
      <c r="F50" s="81">
        <v>1.8926252404369188E-2</v>
      </c>
      <c r="G50" s="82">
        <v>1.5664837194003304E-2</v>
      </c>
      <c r="H50" s="82">
        <v>1.5121379204486815E-2</v>
      </c>
      <c r="I50" s="82">
        <v>1.9597317211496955E-2</v>
      </c>
      <c r="J50" s="83">
        <v>2.8092040644419999E-2</v>
      </c>
    </row>
    <row r="51" spans="1:10" ht="16.5" thickBot="1" x14ac:dyDescent="0.25">
      <c r="A51" s="76" t="s">
        <v>13</v>
      </c>
      <c r="B51" s="77">
        <v>2.4265099678341971E-2</v>
      </c>
      <c r="C51" s="77">
        <v>4.3501721086624444E-2</v>
      </c>
      <c r="D51" s="77">
        <v>3.5036386439199228E-2</v>
      </c>
      <c r="E51" s="77">
        <v>2.3474748657025094E-2</v>
      </c>
      <c r="F51" s="77">
        <v>1.3068230484278718E-2</v>
      </c>
      <c r="G51" s="78">
        <v>1.0679225385054284E-2</v>
      </c>
      <c r="H51" s="78">
        <v>1.3418046001435957E-2</v>
      </c>
      <c r="I51" s="78">
        <v>1.7968016847513181E-2</v>
      </c>
      <c r="J51" s="79">
        <v>2.0489490440273084E-2</v>
      </c>
    </row>
    <row r="52" spans="1:10" ht="15.75" x14ac:dyDescent="0.2">
      <c r="A52" s="80" t="s">
        <v>110</v>
      </c>
      <c r="B52" s="81">
        <v>2.7725725262287403E-2</v>
      </c>
      <c r="C52" s="81">
        <v>5.0064585312118395E-2</v>
      </c>
      <c r="D52" s="81">
        <v>4.4352213051753464E-2</v>
      </c>
      <c r="E52" s="81">
        <v>2.7328009687900966E-2</v>
      </c>
      <c r="F52" s="81">
        <v>1.5439524031825927E-2</v>
      </c>
      <c r="G52" s="82">
        <v>1.2679967885613335E-2</v>
      </c>
      <c r="H52" s="82">
        <v>1.6664985913927469E-2</v>
      </c>
      <c r="I52" s="82">
        <v>2.2581273697224791E-2</v>
      </c>
      <c r="J52" s="83">
        <v>2.434001245231637E-2</v>
      </c>
    </row>
    <row r="53" spans="1:10" ht="15.75" x14ac:dyDescent="0.2">
      <c r="A53" s="84" t="s">
        <v>111</v>
      </c>
      <c r="B53" s="81">
        <v>1.6869685661134073E-2</v>
      </c>
      <c r="C53" s="81">
        <v>3.8812767053390707E-2</v>
      </c>
      <c r="D53" s="81">
        <v>3.5063640262251991E-2</v>
      </c>
      <c r="E53" s="81">
        <v>2.7772035697391135E-2</v>
      </c>
      <c r="F53" s="81">
        <v>1.6248479633787165E-2</v>
      </c>
      <c r="G53" s="82">
        <v>1.0467670074634859E-2</v>
      </c>
      <c r="H53" s="82">
        <v>9.707785273021222E-3</v>
      </c>
      <c r="I53" s="82">
        <v>1.3385183139531919E-2</v>
      </c>
      <c r="J53" s="83">
        <v>1.8628253090631361E-2</v>
      </c>
    </row>
    <row r="54" spans="1:10" ht="15.75" x14ac:dyDescent="0.2">
      <c r="A54" s="84" t="s">
        <v>112</v>
      </c>
      <c r="B54" s="81">
        <v>2.7297990816002201E-2</v>
      </c>
      <c r="C54" s="81">
        <v>5.0205447703103721E-2</v>
      </c>
      <c r="D54" s="81">
        <v>4.067473580659655E-2</v>
      </c>
      <c r="E54" s="81">
        <v>2.6235157267009274E-2</v>
      </c>
      <c r="F54" s="81">
        <v>1.3874561525994603E-2</v>
      </c>
      <c r="G54" s="82">
        <v>1.0756847069841561E-2</v>
      </c>
      <c r="H54" s="82">
        <v>1.4084442844409031E-2</v>
      </c>
      <c r="I54" s="82">
        <v>1.903662340911761E-2</v>
      </c>
      <c r="J54" s="83">
        <v>2.3285121048202382E-2</v>
      </c>
    </row>
    <row r="55" spans="1:10" ht="15.75" x14ac:dyDescent="0.2">
      <c r="A55" s="84" t="s">
        <v>113</v>
      </c>
      <c r="B55" s="81">
        <v>2.2042989155822288E-2</v>
      </c>
      <c r="C55" s="81">
        <v>4.3192793282191853E-2</v>
      </c>
      <c r="D55" s="81">
        <v>3.6933740110093836E-2</v>
      </c>
      <c r="E55" s="81">
        <v>2.268383476098183E-2</v>
      </c>
      <c r="F55" s="81">
        <v>1.3013291161712801E-2</v>
      </c>
      <c r="G55" s="82">
        <v>1.0041973612646768E-2</v>
      </c>
      <c r="H55" s="82">
        <v>1.2607452387784624E-2</v>
      </c>
      <c r="I55" s="82">
        <v>1.6594350581285906E-2</v>
      </c>
      <c r="J55" s="83">
        <v>1.9559323426652661E-2</v>
      </c>
    </row>
    <row r="56" spans="1:10" ht="15.75" x14ac:dyDescent="0.2">
      <c r="A56" s="84" t="s">
        <v>114</v>
      </c>
      <c r="B56" s="81">
        <v>2.3922103320280295E-2</v>
      </c>
      <c r="C56" s="81">
        <v>4.6355821276122235E-2</v>
      </c>
      <c r="D56" s="81">
        <v>3.5304970943074533E-2</v>
      </c>
      <c r="E56" s="81">
        <v>3.3202631047827322E-2</v>
      </c>
      <c r="F56" s="81">
        <v>2.2439351006301851E-2</v>
      </c>
      <c r="G56" s="82">
        <v>1.3612217894877657E-2</v>
      </c>
      <c r="H56" s="82">
        <v>1.6034278883569907E-2</v>
      </c>
      <c r="I56" s="82">
        <v>2.0243789149170799E-2</v>
      </c>
      <c r="J56" s="83">
        <v>2.4836113220458055E-2</v>
      </c>
    </row>
    <row r="57" spans="1:10" ht="15.75" x14ac:dyDescent="0.2">
      <c r="A57" s="84" t="s">
        <v>115</v>
      </c>
      <c r="B57" s="81">
        <v>1.771452667799386E-2</v>
      </c>
      <c r="C57" s="81">
        <v>3.8653120117523011E-2</v>
      </c>
      <c r="D57" s="81">
        <v>2.8992681310152032E-2</v>
      </c>
      <c r="E57" s="81">
        <v>2.34808535268035E-2</v>
      </c>
      <c r="F57" s="81">
        <v>1.0365740115154461E-2</v>
      </c>
      <c r="G57" s="82">
        <v>8.6185909487667706E-3</v>
      </c>
      <c r="H57" s="82">
        <v>8.6634554864752321E-3</v>
      </c>
      <c r="I57" s="82">
        <v>1.0940820891529555E-2</v>
      </c>
      <c r="J57" s="83">
        <v>1.6377560805485122E-2</v>
      </c>
    </row>
    <row r="58" spans="1:10" ht="15.75" x14ac:dyDescent="0.2">
      <c r="A58" s="84" t="s">
        <v>116</v>
      </c>
      <c r="B58" s="81">
        <v>2.5702163177241309E-2</v>
      </c>
      <c r="C58" s="81">
        <v>4.2944132181083595E-2</v>
      </c>
      <c r="D58" s="81">
        <v>3.4435231940405139E-2</v>
      </c>
      <c r="E58" s="81">
        <v>2.3092550650488687E-2</v>
      </c>
      <c r="F58" s="81">
        <v>1.3530568686362689E-2</v>
      </c>
      <c r="G58" s="82">
        <v>9.1983825319020499E-3</v>
      </c>
      <c r="H58" s="82">
        <v>8.8305459882068466E-3</v>
      </c>
      <c r="I58" s="82">
        <v>1.2802123143000383E-2</v>
      </c>
      <c r="J58" s="83">
        <v>1.9424018759835623E-2</v>
      </c>
    </row>
    <row r="59" spans="1:10" ht="15.75" x14ac:dyDescent="0.2">
      <c r="A59" s="84" t="s">
        <v>117</v>
      </c>
      <c r="B59" s="81">
        <v>1.7615951918294841E-2</v>
      </c>
      <c r="C59" s="81">
        <v>3.542733128203563E-2</v>
      </c>
      <c r="D59" s="81">
        <v>2.8836117217833752E-2</v>
      </c>
      <c r="E59" s="81">
        <v>3.1828927699851468E-2</v>
      </c>
      <c r="F59" s="81">
        <v>7.9272783244188749E-3</v>
      </c>
      <c r="G59" s="82">
        <v>8.0202885730950059E-3</v>
      </c>
      <c r="H59" s="82">
        <v>9.9180649886043762E-3</v>
      </c>
      <c r="I59" s="82">
        <v>1.1712845553088734E-2</v>
      </c>
      <c r="J59" s="83">
        <v>1.5444969412794678E-2</v>
      </c>
    </row>
    <row r="60" spans="1:10" ht="15.75" x14ac:dyDescent="0.2">
      <c r="A60" s="84" t="s">
        <v>118</v>
      </c>
      <c r="B60" s="81">
        <v>2.6718439263138827E-2</v>
      </c>
      <c r="C60" s="81">
        <v>4.2949393516686439E-2</v>
      </c>
      <c r="D60" s="81">
        <v>3.3531336695920524E-2</v>
      </c>
      <c r="E60" s="81">
        <v>1.8223068589442594E-2</v>
      </c>
      <c r="F60" s="81">
        <v>1.1389722403404714E-2</v>
      </c>
      <c r="G60" s="82">
        <v>1.1616209908072928E-2</v>
      </c>
      <c r="H60" s="82">
        <v>1.6803167574659127E-2</v>
      </c>
      <c r="I60" s="82">
        <v>2.1522523746692539E-2</v>
      </c>
      <c r="J60" s="83">
        <v>2.0359821199239958E-2</v>
      </c>
    </row>
    <row r="61" spans="1:10" ht="15.75" x14ac:dyDescent="0.2">
      <c r="A61" s="84" t="s">
        <v>119</v>
      </c>
      <c r="B61" s="81">
        <v>1.892098600165296E-2</v>
      </c>
      <c r="C61" s="81">
        <v>3.1111706431303354E-2</v>
      </c>
      <c r="D61" s="81">
        <v>2.2865704440320034E-2</v>
      </c>
      <c r="E61" s="81">
        <v>1.5707207445472906E-2</v>
      </c>
      <c r="F61" s="81">
        <v>9.3465771128074648E-3</v>
      </c>
      <c r="G61" s="82">
        <v>9.8084871224578801E-3</v>
      </c>
      <c r="H61" s="82">
        <v>1.4613245173652995E-2</v>
      </c>
      <c r="I61" s="82">
        <v>2.0023281931546563E-2</v>
      </c>
      <c r="J61" s="83">
        <v>1.6026660973233974E-2</v>
      </c>
    </row>
    <row r="62" spans="1:10" ht="15.75" x14ac:dyDescent="0.2">
      <c r="A62" s="84" t="s">
        <v>120</v>
      </c>
      <c r="B62" s="81">
        <v>2.0454558170722899E-2</v>
      </c>
      <c r="C62" s="81">
        <v>4.1650361801782554E-2</v>
      </c>
      <c r="D62" s="81">
        <v>3.4176757098295305E-2</v>
      </c>
      <c r="E62" s="81">
        <v>3.4592539971376068E-2</v>
      </c>
      <c r="F62" s="81">
        <v>2.2184471527261121E-2</v>
      </c>
      <c r="G62" s="82">
        <v>1.331081579764485E-2</v>
      </c>
      <c r="H62" s="82">
        <v>1.2311169215394779E-2</v>
      </c>
      <c r="I62" s="82">
        <v>1.7178885897796523E-2</v>
      </c>
      <c r="J62" s="83">
        <v>2.2544451075403212E-2</v>
      </c>
    </row>
    <row r="63" spans="1:10" ht="16.5" thickBot="1" x14ac:dyDescent="0.25">
      <c r="A63" s="85" t="s">
        <v>121</v>
      </c>
      <c r="B63" s="81">
        <v>3.7461618408752333E-2</v>
      </c>
      <c r="C63" s="81">
        <v>5.3143925841208313E-2</v>
      </c>
      <c r="D63" s="81">
        <v>2.9384877050194786E-2</v>
      </c>
      <c r="E63" s="81">
        <v>3.0762083263183273E-2</v>
      </c>
      <c r="F63" s="81">
        <v>1.6195312847305677E-2</v>
      </c>
      <c r="G63" s="82">
        <v>1.0095622888512195E-2</v>
      </c>
      <c r="H63" s="82">
        <v>1.1646650252528788E-2</v>
      </c>
      <c r="I63" s="82">
        <v>1.4643553157637962E-2</v>
      </c>
      <c r="J63" s="83">
        <v>2.3333588949131425E-2</v>
      </c>
    </row>
    <row r="64" spans="1:10" ht="16.5" thickBot="1" x14ac:dyDescent="0.25">
      <c r="A64" s="76" t="s">
        <v>12</v>
      </c>
      <c r="B64" s="77">
        <v>4.9542529447923006E-2</v>
      </c>
      <c r="C64" s="77">
        <v>8.2029987841140073E-2</v>
      </c>
      <c r="D64" s="77">
        <v>5.9481286177019144E-2</v>
      </c>
      <c r="E64" s="77">
        <v>3.1036219745319095E-2</v>
      </c>
      <c r="F64" s="77">
        <v>1.6065688639089991E-2</v>
      </c>
      <c r="G64" s="78">
        <v>1.5893109988705134E-2</v>
      </c>
      <c r="H64" s="78">
        <v>1.9644945744396129E-2</v>
      </c>
      <c r="I64" s="78">
        <v>2.4030639304639619E-2</v>
      </c>
      <c r="J64" s="79">
        <v>3.2906557476396529E-2</v>
      </c>
    </row>
    <row r="65" spans="1:10" ht="15.75" x14ac:dyDescent="0.2">
      <c r="A65" s="80" t="s">
        <v>122</v>
      </c>
      <c r="B65" s="81">
        <v>4.5144765074180936E-2</v>
      </c>
      <c r="C65" s="81">
        <v>7.4809124249085299E-2</v>
      </c>
      <c r="D65" s="81">
        <v>5.2101882315121209E-2</v>
      </c>
      <c r="E65" s="81">
        <v>3.0397577942825452E-2</v>
      </c>
      <c r="F65" s="81">
        <v>1.6109667302884437E-2</v>
      </c>
      <c r="G65" s="82">
        <v>1.2338828350008246E-2</v>
      </c>
      <c r="H65" s="82">
        <v>9.2111241764881203E-3</v>
      </c>
      <c r="I65" s="82">
        <v>1.3217793884449944E-2</v>
      </c>
      <c r="J65" s="83">
        <v>2.8473362391080084E-2</v>
      </c>
    </row>
    <row r="66" spans="1:10" ht="15.75" x14ac:dyDescent="0.2">
      <c r="A66" s="84" t="s">
        <v>123</v>
      </c>
      <c r="B66" s="81">
        <v>6.8030806246603029E-2</v>
      </c>
      <c r="C66" s="81">
        <v>9.5872769468597407E-2</v>
      </c>
      <c r="D66" s="81">
        <v>7.7394940272274573E-2</v>
      </c>
      <c r="E66" s="81">
        <v>3.7954058322980919E-2</v>
      </c>
      <c r="F66" s="81">
        <v>1.970181877192451E-2</v>
      </c>
      <c r="G66" s="82">
        <v>1.3143184290640772E-2</v>
      </c>
      <c r="H66" s="82">
        <v>1.5198747436713201E-2</v>
      </c>
      <c r="I66" s="82">
        <v>1.8732500950011499E-2</v>
      </c>
      <c r="J66" s="83">
        <v>3.8226064409345582E-2</v>
      </c>
    </row>
    <row r="67" spans="1:10" ht="15.75" x14ac:dyDescent="0.2">
      <c r="A67" s="84" t="s">
        <v>124</v>
      </c>
      <c r="B67" s="81">
        <v>3.0137728861876906E-2</v>
      </c>
      <c r="C67" s="81">
        <v>5.2674111293966222E-2</v>
      </c>
      <c r="D67" s="81">
        <v>3.452820032979962E-2</v>
      </c>
      <c r="E67" s="81">
        <v>1.6942879847387717E-2</v>
      </c>
      <c r="F67" s="81">
        <v>1.1315721505256011E-2</v>
      </c>
      <c r="G67" s="82">
        <v>1.1682563678212887E-2</v>
      </c>
      <c r="H67" s="82">
        <v>1.7112809313813357E-2</v>
      </c>
      <c r="I67" s="82">
        <v>2.1673009616914169E-2</v>
      </c>
      <c r="J67" s="83">
        <v>2.1716561283772411E-2</v>
      </c>
    </row>
    <row r="68" spans="1:10" ht="15.75" x14ac:dyDescent="0.2">
      <c r="A68" s="84" t="s">
        <v>125</v>
      </c>
      <c r="B68" s="81">
        <v>4.1372887945035026E-2</v>
      </c>
      <c r="C68" s="81">
        <v>7.302887370574894E-2</v>
      </c>
      <c r="D68" s="81">
        <v>5.1133334340519386E-2</v>
      </c>
      <c r="E68" s="81">
        <v>3.2160940072866587E-2</v>
      </c>
      <c r="F68" s="81">
        <v>1.9671723621901355E-2</v>
      </c>
      <c r="G68" s="82">
        <v>1.7212816954496248E-2</v>
      </c>
      <c r="H68" s="82">
        <v>1.4627719450662446E-2</v>
      </c>
      <c r="I68" s="82">
        <v>2.1595427460177653E-2</v>
      </c>
      <c r="J68" s="83">
        <v>3.1241948503743722E-2</v>
      </c>
    </row>
    <row r="69" spans="1:10" ht="15.75" x14ac:dyDescent="0.2">
      <c r="A69" s="84" t="s">
        <v>126</v>
      </c>
      <c r="B69" s="81">
        <v>2.0460387184145643E-2</v>
      </c>
      <c r="C69" s="81">
        <v>4.696093663243784E-2</v>
      </c>
      <c r="D69" s="81">
        <v>4.9411779419891812E-2</v>
      </c>
      <c r="E69" s="81">
        <v>2.3568665168587237E-2</v>
      </c>
      <c r="F69" s="81">
        <v>1.2759155615549484E-2</v>
      </c>
      <c r="G69" s="82">
        <v>1.8490071762362822E-2</v>
      </c>
      <c r="H69" s="82">
        <v>2.6578714438722867E-2</v>
      </c>
      <c r="I69" s="82">
        <v>1.8785267776316412E-2</v>
      </c>
      <c r="J69" s="83">
        <v>2.4485033138168195E-2</v>
      </c>
    </row>
    <row r="70" spans="1:10" ht="15.75" x14ac:dyDescent="0.2">
      <c r="A70" s="84" t="s">
        <v>127</v>
      </c>
      <c r="B70" s="81">
        <v>5.093666280378234E-2</v>
      </c>
      <c r="C70" s="81">
        <v>8.3130691192702791E-2</v>
      </c>
      <c r="D70" s="81">
        <v>6.4733919569399001E-2</v>
      </c>
      <c r="E70" s="81">
        <v>5.0021848117050079E-2</v>
      </c>
      <c r="F70" s="81">
        <v>2.4059583498085246E-2</v>
      </c>
      <c r="G70" s="82">
        <v>1.8100930039527875E-2</v>
      </c>
      <c r="H70" s="82">
        <v>2.1593658983364242E-2</v>
      </c>
      <c r="I70" s="82">
        <v>2.0573322742459522E-2</v>
      </c>
      <c r="J70" s="83">
        <v>3.6575408059768048E-2</v>
      </c>
    </row>
    <row r="71" spans="1:10" ht="15.75" x14ac:dyDescent="0.2">
      <c r="A71" s="84" t="s">
        <v>128</v>
      </c>
      <c r="B71" s="81">
        <v>3.3681971923126684E-2</v>
      </c>
      <c r="C71" s="81">
        <v>5.7214959150584409E-2</v>
      </c>
      <c r="D71" s="81">
        <v>4.7715964127591388E-2</v>
      </c>
      <c r="E71" s="81">
        <v>3.5435840125007306E-2</v>
      </c>
      <c r="F71" s="81">
        <v>2.0947532021806346E-2</v>
      </c>
      <c r="G71" s="82">
        <v>1.6345008004745473E-2</v>
      </c>
      <c r="H71" s="82">
        <v>1.710283157335224E-2</v>
      </c>
      <c r="I71" s="82">
        <v>2.0761702560469331E-2</v>
      </c>
      <c r="J71" s="83">
        <v>2.8691828391282214E-2</v>
      </c>
    </row>
    <row r="72" spans="1:10" ht="15.75" x14ac:dyDescent="0.2">
      <c r="A72" s="84" t="s">
        <v>129</v>
      </c>
      <c r="B72" s="81">
        <v>5.6121265317281684E-2</v>
      </c>
      <c r="C72" s="81">
        <v>7.9036501935279696E-2</v>
      </c>
      <c r="D72" s="81">
        <v>5.6667361059406562E-2</v>
      </c>
      <c r="E72" s="81">
        <v>3.5712215127195905E-2</v>
      </c>
      <c r="F72" s="81">
        <v>1.7515092409440741E-2</v>
      </c>
      <c r="G72" s="82">
        <v>1.7101357133259335E-2</v>
      </c>
      <c r="H72" s="82">
        <v>2.1557761256050918E-2</v>
      </c>
      <c r="I72" s="82">
        <v>2.2198716222965247E-2</v>
      </c>
      <c r="J72" s="83">
        <v>3.4161736976422497E-2</v>
      </c>
    </row>
    <row r="73" spans="1:10" ht="15.75" x14ac:dyDescent="0.2">
      <c r="A73" s="84" t="s">
        <v>130</v>
      </c>
      <c r="B73" s="81">
        <v>6.4083656216248258E-2</v>
      </c>
      <c r="C73" s="81">
        <v>0.10517441328550169</v>
      </c>
      <c r="D73" s="81">
        <v>7.2593762791543628E-2</v>
      </c>
      <c r="E73" s="81">
        <v>3.6364426250026186E-2</v>
      </c>
      <c r="F73" s="81">
        <v>1.7047801171232665E-2</v>
      </c>
      <c r="G73" s="82">
        <v>1.8116602442031393E-2</v>
      </c>
      <c r="H73" s="82">
        <v>2.2991940177462006E-2</v>
      </c>
      <c r="I73" s="82">
        <v>2.9133967274066523E-2</v>
      </c>
      <c r="J73" s="83">
        <v>4.0414781624470424E-2</v>
      </c>
    </row>
    <row r="74" spans="1:10" ht="15.75" x14ac:dyDescent="0.2">
      <c r="A74" s="84" t="s">
        <v>131</v>
      </c>
      <c r="B74" s="81">
        <v>4.3913974386346442E-2</v>
      </c>
      <c r="C74" s="81">
        <v>7.9425185814389204E-2</v>
      </c>
      <c r="D74" s="81">
        <v>6.5082051099793509E-2</v>
      </c>
      <c r="E74" s="81">
        <v>3.4131289190343431E-2</v>
      </c>
      <c r="F74" s="81">
        <v>1.6518158987247521E-2</v>
      </c>
      <c r="G74" s="82">
        <v>1.6753811686682371E-2</v>
      </c>
      <c r="H74" s="82">
        <v>2.0973338642146778E-2</v>
      </c>
      <c r="I74" s="82">
        <v>2.5133427594229332E-2</v>
      </c>
      <c r="J74" s="83">
        <v>3.3200601677146266E-2</v>
      </c>
    </row>
    <row r="75" spans="1:10" ht="15.75" x14ac:dyDescent="0.2">
      <c r="A75" s="84" t="s">
        <v>132</v>
      </c>
      <c r="B75" s="81">
        <v>4.3362413323678926E-2</v>
      </c>
      <c r="C75" s="81">
        <v>7.5239730269310148E-2</v>
      </c>
      <c r="D75" s="81">
        <v>4.89550006593127E-2</v>
      </c>
      <c r="E75" s="81">
        <v>2.1840323032087629E-2</v>
      </c>
      <c r="F75" s="81">
        <v>1.2604290367653868E-2</v>
      </c>
      <c r="G75" s="82">
        <v>1.3565940191969075E-2</v>
      </c>
      <c r="H75" s="82">
        <v>1.9475704094390117E-2</v>
      </c>
      <c r="I75" s="82">
        <v>2.8092518139791696E-2</v>
      </c>
      <c r="J75" s="83">
        <v>2.7697475258804245E-2</v>
      </c>
    </row>
    <row r="76" spans="1:10" ht="16.5" thickBot="1" x14ac:dyDescent="0.25">
      <c r="A76" s="85" t="s">
        <v>133</v>
      </c>
      <c r="B76" s="81">
        <v>4.6172770424394272E-2</v>
      </c>
      <c r="C76" s="81">
        <v>7.4419442764935409E-2</v>
      </c>
      <c r="D76" s="81">
        <v>5.6467128320122462E-2</v>
      </c>
      <c r="E76" s="81">
        <v>4.1630643735906116E-2</v>
      </c>
      <c r="F76" s="81">
        <v>2.2952436711956126E-2</v>
      </c>
      <c r="G76" s="82">
        <v>1.733755116137569E-2</v>
      </c>
      <c r="H76" s="82">
        <v>1.8947018232590235E-2</v>
      </c>
      <c r="I76" s="82">
        <v>1.8327459363497108E-2</v>
      </c>
      <c r="J76" s="83">
        <v>3.3099890588018509E-2</v>
      </c>
    </row>
    <row r="77" spans="1:10" ht="16.5" thickBot="1" x14ac:dyDescent="0.25">
      <c r="A77" s="76" t="s">
        <v>11</v>
      </c>
      <c r="B77" s="77">
        <v>4.04780356848558E-2</v>
      </c>
      <c r="C77" s="77">
        <v>5.5946343038369963E-2</v>
      </c>
      <c r="D77" s="77">
        <v>4.2956664834902875E-2</v>
      </c>
      <c r="E77" s="77">
        <v>3.7045694452031291E-2</v>
      </c>
      <c r="F77" s="77">
        <v>2.058983805347412E-2</v>
      </c>
      <c r="G77" s="78">
        <v>1.5755363862978166E-2</v>
      </c>
      <c r="H77" s="78">
        <v>1.8775476828610967E-2</v>
      </c>
      <c r="I77" s="78">
        <v>2.0073867592584688E-2</v>
      </c>
      <c r="J77" s="79">
        <v>2.8493526702044747E-2</v>
      </c>
    </row>
    <row r="78" spans="1:10" ht="15.75" x14ac:dyDescent="0.2">
      <c r="A78" s="80" t="s">
        <v>134</v>
      </c>
      <c r="B78" s="81">
        <v>4.8103119792205329E-2</v>
      </c>
      <c r="C78" s="81">
        <v>5.9004451969600399E-2</v>
      </c>
      <c r="D78" s="81">
        <v>4.321616876486075E-2</v>
      </c>
      <c r="E78" s="81">
        <v>3.7433229706415834E-2</v>
      </c>
      <c r="F78" s="81">
        <v>2.3971904113312792E-2</v>
      </c>
      <c r="G78" s="82">
        <v>1.5292280770976045E-2</v>
      </c>
      <c r="H78" s="82">
        <v>1.9765701549681158E-2</v>
      </c>
      <c r="I78" s="82">
        <v>2.0658893423166708E-2</v>
      </c>
      <c r="J78" s="83">
        <v>3.0423703097977869E-2</v>
      </c>
    </row>
    <row r="79" spans="1:10" ht="15.75" x14ac:dyDescent="0.2">
      <c r="A79" s="84" t="s">
        <v>135</v>
      </c>
      <c r="B79" s="81">
        <v>3.3569448743677247E-2</v>
      </c>
      <c r="C79" s="81">
        <v>5.813669715604447E-2</v>
      </c>
      <c r="D79" s="81">
        <v>4.8877301018875711E-2</v>
      </c>
      <c r="E79" s="81">
        <v>4.9795246533965998E-2</v>
      </c>
      <c r="F79" s="81">
        <v>2.4760550255234538E-2</v>
      </c>
      <c r="G79" s="82">
        <v>1.7474151371402902E-2</v>
      </c>
      <c r="H79" s="82">
        <v>1.9017573387685369E-2</v>
      </c>
      <c r="I79" s="82">
        <v>2.2394935209826397E-2</v>
      </c>
      <c r="J79" s="83">
        <v>3.0879390871536669E-2</v>
      </c>
    </row>
    <row r="80" spans="1:10" ht="15.75" x14ac:dyDescent="0.2">
      <c r="A80" s="84" t="s">
        <v>136</v>
      </c>
      <c r="B80" s="81">
        <v>4.5912452530700788E-2</v>
      </c>
      <c r="C80" s="81">
        <v>6.3619295717352323E-2</v>
      </c>
      <c r="D80" s="81">
        <v>4.2553288878918322E-2</v>
      </c>
      <c r="E80" s="81">
        <v>4.0334344313605774E-2</v>
      </c>
      <c r="F80" s="81">
        <v>1.7231963602702783E-2</v>
      </c>
      <c r="G80" s="82">
        <v>1.4313515938437148E-2</v>
      </c>
      <c r="H80" s="82">
        <v>1.6466071765540401E-2</v>
      </c>
      <c r="I80" s="82">
        <v>1.7136218399123951E-2</v>
      </c>
      <c r="J80" s="83">
        <v>2.8715969362443652E-2</v>
      </c>
    </row>
    <row r="81" spans="1:10" ht="16.5" thickBot="1" x14ac:dyDescent="0.25">
      <c r="A81" s="85" t="s">
        <v>137</v>
      </c>
      <c r="B81" s="81">
        <v>3.3839897212769858E-2</v>
      </c>
      <c r="C81" s="81">
        <v>4.5275028449552279E-2</v>
      </c>
      <c r="D81" s="81">
        <v>3.8655323628115891E-2</v>
      </c>
      <c r="E81" s="81">
        <v>2.7812260240079389E-2</v>
      </c>
      <c r="F81" s="81">
        <v>1.7760273455788112E-2</v>
      </c>
      <c r="G81" s="82">
        <v>1.612423988125454E-2</v>
      </c>
      <c r="H81" s="82">
        <v>1.9396285888844168E-2</v>
      </c>
      <c r="I81" s="82">
        <v>1.9990333665441503E-2</v>
      </c>
      <c r="J81" s="83">
        <v>2.4975781177378035E-2</v>
      </c>
    </row>
    <row r="82" spans="1:10" ht="16.5" thickBot="1" x14ac:dyDescent="0.25">
      <c r="A82" s="76" t="s">
        <v>10</v>
      </c>
      <c r="B82" s="77">
        <v>3.0500287919233354E-2</v>
      </c>
      <c r="C82" s="77">
        <v>5.626372392298748E-2</v>
      </c>
      <c r="D82" s="77">
        <v>4.2393187190594539E-2</v>
      </c>
      <c r="E82" s="77">
        <v>2.3853619245636566E-2</v>
      </c>
      <c r="F82" s="77">
        <v>1.1929774017058555E-2</v>
      </c>
      <c r="G82" s="78">
        <v>1.1892950364113714E-2</v>
      </c>
      <c r="H82" s="78">
        <v>1.63370264158565E-2</v>
      </c>
      <c r="I82" s="78">
        <v>2.187908518076245E-2</v>
      </c>
      <c r="J82" s="79">
        <v>2.3581705990564708E-2</v>
      </c>
    </row>
    <row r="83" spans="1:10" ht="16.5" thickBot="1" x14ac:dyDescent="0.25">
      <c r="A83" s="92" t="s">
        <v>10</v>
      </c>
      <c r="B83" s="81">
        <v>3.0500287919233354E-2</v>
      </c>
      <c r="C83" s="81">
        <v>5.626372392298748E-2</v>
      </c>
      <c r="D83" s="81">
        <v>4.2393187190594539E-2</v>
      </c>
      <c r="E83" s="81">
        <v>2.3853619245636566E-2</v>
      </c>
      <c r="F83" s="81">
        <v>1.1929774017058555E-2</v>
      </c>
      <c r="G83" s="82">
        <v>1.1892950364113714E-2</v>
      </c>
      <c r="H83" s="82">
        <v>1.63370264158565E-2</v>
      </c>
      <c r="I83" s="82">
        <v>2.187908518076245E-2</v>
      </c>
      <c r="J83" s="83">
        <v>2.3581705990564708E-2</v>
      </c>
    </row>
    <row r="84" spans="1:10" ht="16.5" thickBot="1" x14ac:dyDescent="0.25">
      <c r="A84" s="76" t="s">
        <v>8</v>
      </c>
      <c r="B84" s="77">
        <v>3.7555161932852341E-2</v>
      </c>
      <c r="C84" s="77">
        <v>4.8222182895694313E-2</v>
      </c>
      <c r="D84" s="77">
        <v>2.9937079519776009E-2</v>
      </c>
      <c r="E84" s="77">
        <v>1.9066586060690217E-2</v>
      </c>
      <c r="F84" s="77">
        <v>9.4797625850110718E-3</v>
      </c>
      <c r="G84" s="78">
        <v>1.3798854092076662E-2</v>
      </c>
      <c r="H84" s="78">
        <v>1.6957896021699091E-2</v>
      </c>
      <c r="I84" s="78">
        <v>2.0587707485970819E-2</v>
      </c>
      <c r="J84" s="79">
        <v>2.2366717869651567E-2</v>
      </c>
    </row>
    <row r="85" spans="1:10" ht="15.75" x14ac:dyDescent="0.2">
      <c r="A85" s="80" t="s">
        <v>138</v>
      </c>
      <c r="B85" s="86">
        <v>1.3257972471929034E-2</v>
      </c>
      <c r="C85" s="86">
        <v>1.8155726732606365E-2</v>
      </c>
      <c r="D85" s="86">
        <v>3.1138533534082635E-2</v>
      </c>
      <c r="E85" s="86">
        <v>1.2418901979773425E-2</v>
      </c>
      <c r="F85" s="86">
        <v>1.020288559312495E-2</v>
      </c>
      <c r="G85" s="87">
        <v>1.4267086672822945E-2</v>
      </c>
      <c r="H85" s="87">
        <v>2.7210296012504163E-2</v>
      </c>
      <c r="I85" s="87">
        <v>4.3024273246151552E-2</v>
      </c>
      <c r="J85" s="88">
        <v>1.9149602788218149E-2</v>
      </c>
    </row>
    <row r="86" spans="1:10" ht="15.75" x14ac:dyDescent="0.2">
      <c r="A86" s="84" t="s">
        <v>139</v>
      </c>
      <c r="B86" s="81">
        <v>2.1432188970797832E-2</v>
      </c>
      <c r="C86" s="81">
        <v>4.9342382926778089E-2</v>
      </c>
      <c r="D86" s="81">
        <v>2.9996340952052832E-2</v>
      </c>
      <c r="E86" s="81">
        <v>1.7229923078399812E-2</v>
      </c>
      <c r="F86" s="81">
        <v>1.2895076032885797E-2</v>
      </c>
      <c r="G86" s="82">
        <v>1.9610577229540072E-2</v>
      </c>
      <c r="H86" s="82">
        <v>2.1143351669095138E-2</v>
      </c>
      <c r="I86" s="82">
        <v>3.054608316920079E-2</v>
      </c>
      <c r="J86" s="83">
        <v>2.4346560545137941E-2</v>
      </c>
    </row>
    <row r="87" spans="1:10" ht="15.75" x14ac:dyDescent="0.2">
      <c r="A87" s="84" t="s">
        <v>140</v>
      </c>
      <c r="B87" s="81">
        <v>1.8015261631641886E-2</v>
      </c>
      <c r="C87" s="81">
        <v>1.9705533223729484E-2</v>
      </c>
      <c r="D87" s="81">
        <v>1.5224819829829452E-2</v>
      </c>
      <c r="E87" s="81">
        <v>1.2063765177598103E-2</v>
      </c>
      <c r="F87" s="81">
        <v>1.6119703474931819E-2</v>
      </c>
      <c r="G87" s="82">
        <v>2.4648809891079527E-2</v>
      </c>
      <c r="H87" s="82">
        <v>2.7892366765960498E-2</v>
      </c>
      <c r="I87" s="82">
        <v>2.3791199164772014E-2</v>
      </c>
      <c r="J87" s="83">
        <v>1.9806592025952328E-2</v>
      </c>
    </row>
    <row r="88" spans="1:10" ht="15.75" x14ac:dyDescent="0.2">
      <c r="A88" s="84" t="s">
        <v>141</v>
      </c>
      <c r="B88" s="81">
        <v>4.963886801748283E-2</v>
      </c>
      <c r="C88" s="81">
        <v>5.8274338026567132E-2</v>
      </c>
      <c r="D88" s="81">
        <v>3.6533953911881599E-2</v>
      </c>
      <c r="E88" s="81">
        <v>2.082701881354522E-2</v>
      </c>
      <c r="F88" s="81">
        <v>7.4645451497903203E-3</v>
      </c>
      <c r="G88" s="82">
        <v>9.4597335040658443E-3</v>
      </c>
      <c r="H88" s="82">
        <v>1.2795227710521632E-2</v>
      </c>
      <c r="I88" s="82">
        <v>1.5477825493380035E-2</v>
      </c>
      <c r="J88" s="83">
        <v>2.2363688719566576E-2</v>
      </c>
    </row>
    <row r="89" spans="1:10" ht="15.75" x14ac:dyDescent="0.2">
      <c r="A89" s="84" t="s">
        <v>142</v>
      </c>
      <c r="B89" s="81">
        <v>1.4346049076707192E-2</v>
      </c>
      <c r="C89" s="81">
        <v>2.0305849906532329E-2</v>
      </c>
      <c r="D89" s="81">
        <v>9.368289306202416E-3</v>
      </c>
      <c r="E89" s="81">
        <v>2.5204545834141431E-2</v>
      </c>
      <c r="F89" s="81">
        <v>1.4723465467547995E-2</v>
      </c>
      <c r="G89" s="82">
        <v>2.8660562268581834E-2</v>
      </c>
      <c r="H89" s="82">
        <v>3.0978991783932781E-2</v>
      </c>
      <c r="I89" s="82">
        <v>3.4558896113701977E-2</v>
      </c>
      <c r="J89" s="83">
        <v>2.1506377101965336E-2</v>
      </c>
    </row>
    <row r="90" spans="1:10" ht="16.5" thickBot="1" x14ac:dyDescent="0.25">
      <c r="A90" s="85" t="s">
        <v>143</v>
      </c>
      <c r="B90" s="89">
        <v>3.1382669750799813E-2</v>
      </c>
      <c r="C90" s="89">
        <v>6.1907868081807406E-2</v>
      </c>
      <c r="D90" s="89">
        <v>2.5900191175671581E-2</v>
      </c>
      <c r="E90" s="89">
        <v>2.0375955416837847E-2</v>
      </c>
      <c r="F90" s="89">
        <v>6.6023994142704453E-3</v>
      </c>
      <c r="G90" s="90">
        <v>2.0369883993853966E-2</v>
      </c>
      <c r="H90" s="90">
        <v>2.1759556748126876E-2</v>
      </c>
      <c r="I90" s="90">
        <v>2.8379768951842462E-2</v>
      </c>
      <c r="J90" s="91">
        <v>2.4641765987772967E-2</v>
      </c>
    </row>
    <row r="91" spans="1:10" ht="15.75" thickBot="1" x14ac:dyDescent="0.25">
      <c r="A91" s="92" t="s">
        <v>6</v>
      </c>
      <c r="B91" s="93">
        <v>0</v>
      </c>
      <c r="C91" s="93">
        <v>0</v>
      </c>
      <c r="D91" s="93">
        <v>0</v>
      </c>
      <c r="E91" s="93">
        <v>0</v>
      </c>
      <c r="F91" s="93">
        <v>0</v>
      </c>
      <c r="G91" s="94">
        <v>0</v>
      </c>
      <c r="H91" s="94">
        <v>0</v>
      </c>
      <c r="I91" s="94">
        <v>0</v>
      </c>
      <c r="J91" s="95">
        <v>0</v>
      </c>
    </row>
    <row r="92" spans="1:10" ht="15.75" x14ac:dyDescent="0.2">
      <c r="A92" s="96" t="s">
        <v>5</v>
      </c>
      <c r="B92" s="97">
        <v>4.0250716669420157E-2</v>
      </c>
      <c r="C92" s="97">
        <v>5.6474196196539692E-2</v>
      </c>
      <c r="D92" s="97">
        <v>3.7856699803423238E-2</v>
      </c>
      <c r="E92" s="97">
        <v>2.2944469314585898E-2</v>
      </c>
      <c r="F92" s="97">
        <v>1.2589990062716079E-2</v>
      </c>
      <c r="G92" s="98">
        <v>1.2250461445796727E-2</v>
      </c>
      <c r="H92" s="98">
        <v>1.6165232028584459E-2</v>
      </c>
      <c r="I92" s="98">
        <v>2.0769545122593748E-2</v>
      </c>
      <c r="J92" s="88">
        <v>2.4660960997519462E-2</v>
      </c>
    </row>
    <row r="93" spans="1:10" ht="30" customHeight="1" x14ac:dyDescent="0.2">
      <c r="A93" s="119" t="str">
        <f>IFERROR(INDEX(Footnotes!$D:$D,MATCH(Footnotes!$B$22,Footnotes!$B:$B,0)),"")</f>
        <v>Participation rate refers to the proportion of general population that are NDIS participants.</v>
      </c>
      <c r="B93" s="119"/>
      <c r="C93" s="119"/>
      <c r="D93" s="119"/>
      <c r="E93" s="119"/>
      <c r="F93" s="119"/>
      <c r="G93" s="119"/>
      <c r="H93" s="119"/>
      <c r="I93" s="119"/>
      <c r="J93" s="119"/>
    </row>
    <row r="94" spans="1:10" ht="15" customHeight="1" x14ac:dyDescent="0.2">
      <c r="A94" s="117" t="s">
        <v>55</v>
      </c>
      <c r="B94" s="117"/>
      <c r="C94" s="117"/>
      <c r="D94" s="117"/>
      <c r="E94" s="117"/>
      <c r="F94" s="117"/>
      <c r="G94" s="117"/>
      <c r="H94" s="117"/>
      <c r="I94" s="117"/>
      <c r="J94" s="117"/>
    </row>
  </sheetData>
  <mergeCells count="3">
    <mergeCell ref="A93:J93"/>
    <mergeCell ref="A1:J1"/>
    <mergeCell ref="A94:J94"/>
  </mergeCells>
  <conditionalFormatting sqref="A93">
    <cfRule type="containsErrors" dxfId="43" priority="1">
      <formula>ISERROR(A93)</formula>
    </cfRule>
  </conditionalFormatting>
  <hyperlinks>
    <hyperlink ref="A94" location="TableOfContents!A1" display="Back to Table of Contents" xr:uid="{E45B0B17-6FF5-420C-BE02-E514C5F34880}"/>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94"/>
  <sheetViews>
    <sheetView zoomScaleNormal="100" workbookViewId="0">
      <selection sqref="A1:J1"/>
    </sheetView>
  </sheetViews>
  <sheetFormatPr defaultColWidth="0" defaultRowHeight="15" zeroHeight="1" x14ac:dyDescent="0.2"/>
  <cols>
    <col min="1" max="1" width="37.140625" style="23" bestFit="1" customWidth="1"/>
    <col min="2" max="2" width="12.85546875" style="23" bestFit="1" customWidth="1"/>
    <col min="3" max="3" width="14.140625" style="23" bestFit="1" customWidth="1"/>
    <col min="4" max="9" width="15.42578125" style="23" bestFit="1" customWidth="1"/>
    <col min="10" max="10" width="22.42578125" style="23" bestFit="1" customWidth="1"/>
    <col min="11" max="16384" width="9.140625" style="23" hidden="1"/>
  </cols>
  <sheetData>
    <row r="1" spans="1:10" x14ac:dyDescent="0.2">
      <c r="A1" s="121" t="str">
        <f>n_t005h</f>
        <v>Table O.5 Participation rates for male participants by service district and age group as at 31 December 2022</v>
      </c>
      <c r="B1" s="121"/>
      <c r="C1" s="121"/>
      <c r="D1" s="121"/>
      <c r="E1" s="121"/>
      <c r="F1" s="121"/>
      <c r="G1" s="121"/>
      <c r="H1" s="121"/>
      <c r="I1" s="121"/>
      <c r="J1" s="121"/>
    </row>
    <row r="2" spans="1:10" s="111" customFormat="1" ht="16.5" thickBot="1" x14ac:dyDescent="0.25">
      <c r="A2" s="75" t="s">
        <v>47</v>
      </c>
      <c r="B2" s="112" t="s">
        <v>39</v>
      </c>
      <c r="C2" s="112" t="s">
        <v>40</v>
      </c>
      <c r="D2" s="112" t="s">
        <v>41</v>
      </c>
      <c r="E2" s="112" t="s">
        <v>42</v>
      </c>
      <c r="F2" s="112" t="s">
        <v>43</v>
      </c>
      <c r="G2" s="112" t="s">
        <v>44</v>
      </c>
      <c r="H2" s="112" t="s">
        <v>45</v>
      </c>
      <c r="I2" s="113" t="s">
        <v>46</v>
      </c>
      <c r="J2" s="108" t="s">
        <v>57</v>
      </c>
    </row>
    <row r="3" spans="1:10" ht="16.5" thickBot="1" x14ac:dyDescent="0.25">
      <c r="A3" s="76" t="s">
        <v>64</v>
      </c>
      <c r="B3" s="77">
        <v>5.2935184960058092E-2</v>
      </c>
      <c r="C3" s="77">
        <v>7.1374343871133367E-2</v>
      </c>
      <c r="D3" s="77">
        <v>4.4739769816593521E-2</v>
      </c>
      <c r="E3" s="77">
        <v>2.8885312165896744E-2</v>
      </c>
      <c r="F3" s="77">
        <v>1.4369700012884418E-2</v>
      </c>
      <c r="G3" s="78">
        <v>1.2297215663312122E-2</v>
      </c>
      <c r="H3" s="78">
        <v>1.6625910148705788E-2</v>
      </c>
      <c r="I3" s="78">
        <v>2.1374060742586212E-2</v>
      </c>
      <c r="J3" s="79">
        <v>2.9404725587126538E-2</v>
      </c>
    </row>
    <row r="4" spans="1:10" ht="15.75" x14ac:dyDescent="0.2">
      <c r="A4" s="80" t="s">
        <v>65</v>
      </c>
      <c r="B4" s="81">
        <v>7.2718820232941517E-2</v>
      </c>
      <c r="C4" s="81">
        <v>9.9239411415093293E-2</v>
      </c>
      <c r="D4" s="81">
        <v>7.1188052559358839E-2</v>
      </c>
      <c r="E4" s="81">
        <v>4.9440474790471645E-2</v>
      </c>
      <c r="F4" s="81">
        <v>2.4752807662331351E-2</v>
      </c>
      <c r="G4" s="82">
        <v>2.0701956320308607E-2</v>
      </c>
      <c r="H4" s="82">
        <v>2.2535887310500116E-2</v>
      </c>
      <c r="I4" s="82">
        <v>2.6218824473597108E-2</v>
      </c>
      <c r="J4" s="83">
        <v>4.4311048030582299E-2</v>
      </c>
    </row>
    <row r="5" spans="1:10" ht="15.75" x14ac:dyDescent="0.2">
      <c r="A5" s="84" t="s">
        <v>66</v>
      </c>
      <c r="B5" s="81">
        <v>5.3919608659809722E-2</v>
      </c>
      <c r="C5" s="81">
        <v>0.10482449191480427</v>
      </c>
      <c r="D5" s="81">
        <v>6.5843976666062357E-2</v>
      </c>
      <c r="E5" s="81">
        <v>4.4817715992528019E-2</v>
      </c>
      <c r="F5" s="81">
        <v>2.4099344082543186E-2</v>
      </c>
      <c r="G5" s="82">
        <v>1.7269234360547878E-2</v>
      </c>
      <c r="H5" s="82">
        <v>1.8582502789068648E-2</v>
      </c>
      <c r="I5" s="82">
        <v>2.4123806113409915E-2</v>
      </c>
      <c r="J5" s="83">
        <v>4.1008051441314516E-2</v>
      </c>
    </row>
    <row r="6" spans="1:10" ht="15.75" x14ac:dyDescent="0.2">
      <c r="A6" s="84" t="s">
        <v>67</v>
      </c>
      <c r="B6" s="81">
        <v>5.438058233228879E-2</v>
      </c>
      <c r="C6" s="81">
        <v>0.10754572723894103</v>
      </c>
      <c r="D6" s="81">
        <v>6.7668753528911885E-2</v>
      </c>
      <c r="E6" s="81">
        <v>4.3915412343150176E-2</v>
      </c>
      <c r="F6" s="81">
        <v>2.9638110809558114E-2</v>
      </c>
      <c r="G6" s="82">
        <v>2.9042829080020656E-2</v>
      </c>
      <c r="H6" s="82">
        <v>2.3191818647889065E-2</v>
      </c>
      <c r="I6" s="82">
        <v>3.0648367353613617E-2</v>
      </c>
      <c r="J6" s="83">
        <v>4.4818235284375438E-2</v>
      </c>
    </row>
    <row r="7" spans="1:10" ht="15.75" x14ac:dyDescent="0.2">
      <c r="A7" s="84" t="s">
        <v>68</v>
      </c>
      <c r="B7" s="81">
        <v>4.4813993075987789E-2</v>
      </c>
      <c r="C7" s="81">
        <v>7.2777054793559753E-2</v>
      </c>
      <c r="D7" s="81">
        <v>5.0468626505069822E-2</v>
      </c>
      <c r="E7" s="81">
        <v>3.5047965493318241E-2</v>
      </c>
      <c r="F7" s="81">
        <v>2.1168198107708321E-2</v>
      </c>
      <c r="G7" s="82">
        <v>1.940641731345473E-2</v>
      </c>
      <c r="H7" s="82">
        <v>2.1251207343130865E-2</v>
      </c>
      <c r="I7" s="82">
        <v>2.2573399875096357E-2</v>
      </c>
      <c r="J7" s="83">
        <v>3.328230296116353E-2</v>
      </c>
    </row>
    <row r="8" spans="1:10" ht="15.75" x14ac:dyDescent="0.2">
      <c r="A8" s="84" t="s">
        <v>69</v>
      </c>
      <c r="B8" s="81">
        <v>8.8831376737247253E-2</v>
      </c>
      <c r="C8" s="81">
        <v>0.11196292890314841</v>
      </c>
      <c r="D8" s="81">
        <v>6.4680493640960957E-2</v>
      </c>
      <c r="E8" s="81">
        <v>5.4382205426925866E-2</v>
      </c>
      <c r="F8" s="81">
        <v>3.1794519961806947E-2</v>
      </c>
      <c r="G8" s="82">
        <v>2.4315655641098527E-2</v>
      </c>
      <c r="H8" s="82">
        <v>2.2369068103483884E-2</v>
      </c>
      <c r="I8" s="82">
        <v>2.5733638096412468E-2</v>
      </c>
      <c r="J8" s="83">
        <v>4.9509780591276337E-2</v>
      </c>
    </row>
    <row r="9" spans="1:10" ht="15.75" x14ac:dyDescent="0.2">
      <c r="A9" s="84" t="s">
        <v>70</v>
      </c>
      <c r="B9" s="81">
        <v>6.4871728594157088E-2</v>
      </c>
      <c r="C9" s="81">
        <v>7.5583974054888675E-2</v>
      </c>
      <c r="D9" s="81">
        <v>4.9268710259429874E-2</v>
      </c>
      <c r="E9" s="81">
        <v>3.5837023515235655E-2</v>
      </c>
      <c r="F9" s="81">
        <v>2.3912417457592299E-2</v>
      </c>
      <c r="G9" s="82">
        <v>1.6043906008758865E-2</v>
      </c>
      <c r="H9" s="82">
        <v>1.9524135697779853E-2</v>
      </c>
      <c r="I9" s="82">
        <v>2.1610782104038891E-2</v>
      </c>
      <c r="J9" s="83">
        <v>3.6213595858891265E-2</v>
      </c>
    </row>
    <row r="10" spans="1:10" ht="15.75" x14ac:dyDescent="0.2">
      <c r="A10" s="84" t="s">
        <v>71</v>
      </c>
      <c r="B10" s="81">
        <v>6.3653727869756066E-2</v>
      </c>
      <c r="C10" s="81">
        <v>9.453737984664376E-2</v>
      </c>
      <c r="D10" s="81">
        <v>5.9562774515100836E-2</v>
      </c>
      <c r="E10" s="81">
        <v>3.6598939620650021E-2</v>
      </c>
      <c r="F10" s="81">
        <v>1.8447639877892955E-2</v>
      </c>
      <c r="G10" s="82">
        <v>1.4187348661763041E-2</v>
      </c>
      <c r="H10" s="82">
        <v>1.8273122622559489E-2</v>
      </c>
      <c r="I10" s="82">
        <v>2.0843491697260273E-2</v>
      </c>
      <c r="J10" s="83">
        <v>3.7283999915117702E-2</v>
      </c>
    </row>
    <row r="11" spans="1:10" ht="15.75" x14ac:dyDescent="0.2">
      <c r="A11" s="84" t="s">
        <v>72</v>
      </c>
      <c r="B11" s="81">
        <v>3.0333384961228886E-2</v>
      </c>
      <c r="C11" s="81">
        <v>3.8609000850691591E-2</v>
      </c>
      <c r="D11" s="81">
        <v>2.3382745838260274E-2</v>
      </c>
      <c r="E11" s="81">
        <v>1.6476010074455445E-2</v>
      </c>
      <c r="F11" s="81">
        <v>9.8880220469914262E-3</v>
      </c>
      <c r="G11" s="82">
        <v>6.7602700961741386E-3</v>
      </c>
      <c r="H11" s="82">
        <v>1.0761227226985854E-2</v>
      </c>
      <c r="I11" s="82">
        <v>1.5515513834693712E-2</v>
      </c>
      <c r="J11" s="83">
        <v>1.728053562910567E-2</v>
      </c>
    </row>
    <row r="12" spans="1:10" ht="15.75" x14ac:dyDescent="0.2">
      <c r="A12" s="84" t="s">
        <v>73</v>
      </c>
      <c r="B12" s="81">
        <v>6.086983537825115E-2</v>
      </c>
      <c r="C12" s="81">
        <v>8.9023918321230314E-2</v>
      </c>
      <c r="D12" s="81">
        <v>6.1238396488058323E-2</v>
      </c>
      <c r="E12" s="81">
        <v>5.3988475178297878E-2</v>
      </c>
      <c r="F12" s="81">
        <v>3.0830063016471006E-2</v>
      </c>
      <c r="G12" s="82">
        <v>2.0059907333103536E-2</v>
      </c>
      <c r="H12" s="82">
        <v>2.104404379786989E-2</v>
      </c>
      <c r="I12" s="82">
        <v>2.2196292524326183E-2</v>
      </c>
      <c r="J12" s="83">
        <v>4.0985168202822761E-2</v>
      </c>
    </row>
    <row r="13" spans="1:10" ht="15.75" x14ac:dyDescent="0.2">
      <c r="A13" s="84" t="s">
        <v>74</v>
      </c>
      <c r="B13" s="81">
        <v>3.709747400922192E-2</v>
      </c>
      <c r="C13" s="81">
        <v>4.7005629875987762E-2</v>
      </c>
      <c r="D13" s="81">
        <v>2.8292499565772421E-2</v>
      </c>
      <c r="E13" s="81">
        <v>1.6383759299138802E-2</v>
      </c>
      <c r="F13" s="81">
        <v>7.8929359217964692E-3</v>
      </c>
      <c r="G13" s="82">
        <v>7.8783470867473063E-3</v>
      </c>
      <c r="H13" s="82">
        <v>1.2584216611987905E-2</v>
      </c>
      <c r="I13" s="82">
        <v>1.6316772227831764E-2</v>
      </c>
      <c r="J13" s="83">
        <v>1.8241059806474412E-2</v>
      </c>
    </row>
    <row r="14" spans="1:10" ht="15.75" x14ac:dyDescent="0.2">
      <c r="A14" s="84" t="s">
        <v>75</v>
      </c>
      <c r="B14" s="81">
        <v>5.6280246095264067E-2</v>
      </c>
      <c r="C14" s="81">
        <v>7.3476431533176512E-2</v>
      </c>
      <c r="D14" s="81">
        <v>4.0873699999561766E-2</v>
      </c>
      <c r="E14" s="81">
        <v>2.8838267528520152E-2</v>
      </c>
      <c r="F14" s="81">
        <v>1.5077584089301198E-2</v>
      </c>
      <c r="G14" s="82">
        <v>1.2143639716772882E-2</v>
      </c>
      <c r="H14" s="82">
        <v>1.534027605697318E-2</v>
      </c>
      <c r="I14" s="82">
        <v>2.1054720459889115E-2</v>
      </c>
      <c r="J14" s="83">
        <v>3.0771979766050141E-2</v>
      </c>
    </row>
    <row r="15" spans="1:10" ht="15.75" x14ac:dyDescent="0.2">
      <c r="A15" s="84" t="s">
        <v>76</v>
      </c>
      <c r="B15" s="81">
        <v>5.0081241220815066E-2</v>
      </c>
      <c r="C15" s="81">
        <v>6.8948352319342363E-2</v>
      </c>
      <c r="D15" s="81">
        <v>4.6262099551480633E-2</v>
      </c>
      <c r="E15" s="81">
        <v>4.2691243355396272E-2</v>
      </c>
      <c r="F15" s="81">
        <v>2.1742549044307665E-2</v>
      </c>
      <c r="G15" s="82">
        <v>1.5448274143000533E-2</v>
      </c>
      <c r="H15" s="82">
        <v>1.5340924170799247E-2</v>
      </c>
      <c r="I15" s="82">
        <v>1.7954634483656393E-2</v>
      </c>
      <c r="J15" s="83">
        <v>3.129150093534299E-2</v>
      </c>
    </row>
    <row r="16" spans="1:10" ht="15.75" x14ac:dyDescent="0.2">
      <c r="A16" s="84" t="s">
        <v>77</v>
      </c>
      <c r="B16" s="81">
        <v>2.9805152779511849E-2</v>
      </c>
      <c r="C16" s="81">
        <v>4.963253210523471E-2</v>
      </c>
      <c r="D16" s="81">
        <v>2.5980190158519052E-2</v>
      </c>
      <c r="E16" s="81">
        <v>9.0567625713733023E-3</v>
      </c>
      <c r="F16" s="81">
        <v>4.1191907573212578E-3</v>
      </c>
      <c r="G16" s="82">
        <v>6.6186989102622927E-3</v>
      </c>
      <c r="H16" s="82">
        <v>1.5337962001082641E-2</v>
      </c>
      <c r="I16" s="82">
        <v>2.2623234803188143E-2</v>
      </c>
      <c r="J16" s="83">
        <v>1.3816794400263224E-2</v>
      </c>
    </row>
    <row r="17" spans="1:10" ht="15.75" x14ac:dyDescent="0.2">
      <c r="A17" s="84" t="s">
        <v>78</v>
      </c>
      <c r="B17" s="81">
        <v>5.5774159685129492E-2</v>
      </c>
      <c r="C17" s="81">
        <v>7.6218007229718235E-2</v>
      </c>
      <c r="D17" s="81">
        <v>4.6567907213894068E-2</v>
      </c>
      <c r="E17" s="81">
        <v>4.2211867848366183E-2</v>
      </c>
      <c r="F17" s="81">
        <v>1.9633460296553256E-2</v>
      </c>
      <c r="G17" s="82">
        <v>1.9684934101527222E-2</v>
      </c>
      <c r="H17" s="82">
        <v>2.1738439563950433E-2</v>
      </c>
      <c r="I17" s="82">
        <v>2.6732272785652312E-2</v>
      </c>
      <c r="J17" s="83">
        <v>3.7077912880677105E-2</v>
      </c>
    </row>
    <row r="18" spans="1:10" ht="16.5" thickBot="1" x14ac:dyDescent="0.25">
      <c r="A18" s="85" t="s">
        <v>79</v>
      </c>
      <c r="B18" s="81">
        <v>5.6705079093648462E-2</v>
      </c>
      <c r="C18" s="81">
        <v>5.9426341707557458E-2</v>
      </c>
      <c r="D18" s="81">
        <v>3.5566411484465439E-2</v>
      </c>
      <c r="E18" s="81">
        <v>2.315261454090467E-2</v>
      </c>
      <c r="F18" s="81">
        <v>1.1225624581623211E-2</v>
      </c>
      <c r="G18" s="82">
        <v>8.7903331033862362E-3</v>
      </c>
      <c r="H18" s="82">
        <v>1.4795927311820554E-2</v>
      </c>
      <c r="I18" s="82">
        <v>2.1218840231128119E-2</v>
      </c>
      <c r="J18" s="83">
        <v>2.5889042823166303E-2</v>
      </c>
    </row>
    <row r="19" spans="1:10" ht="16.5" thickBot="1" x14ac:dyDescent="0.25">
      <c r="A19" s="76" t="s">
        <v>15</v>
      </c>
      <c r="B19" s="77">
        <v>5.9471385417641714E-2</v>
      </c>
      <c r="C19" s="77">
        <v>7.8052761633487192E-2</v>
      </c>
      <c r="D19" s="77">
        <v>4.5480891659961283E-2</v>
      </c>
      <c r="E19" s="77">
        <v>2.3855750938884635E-2</v>
      </c>
      <c r="F19" s="77">
        <v>1.3178796624433914E-2</v>
      </c>
      <c r="G19" s="78">
        <v>1.2978308781930138E-2</v>
      </c>
      <c r="H19" s="78">
        <v>1.728857653215125E-2</v>
      </c>
      <c r="I19" s="78">
        <v>2.1898758315766192E-2</v>
      </c>
      <c r="J19" s="79">
        <v>3.0123071285013708E-2</v>
      </c>
    </row>
    <row r="20" spans="1:10" ht="15.75" x14ac:dyDescent="0.2">
      <c r="A20" s="80" t="s">
        <v>80</v>
      </c>
      <c r="B20" s="81">
        <v>6.4027244485140689E-2</v>
      </c>
      <c r="C20" s="81">
        <v>0.10328978022963231</v>
      </c>
      <c r="D20" s="81">
        <v>7.630451720211448E-2</v>
      </c>
      <c r="E20" s="81">
        <v>4.7839305247708158E-2</v>
      </c>
      <c r="F20" s="81">
        <v>2.5081052703192969E-2</v>
      </c>
      <c r="G20" s="82">
        <v>2.0924142515772903E-2</v>
      </c>
      <c r="H20" s="82">
        <v>2.2776999153415481E-2</v>
      </c>
      <c r="I20" s="82">
        <v>2.6287122121187022E-2</v>
      </c>
      <c r="J20" s="83">
        <v>4.3667644543462204E-2</v>
      </c>
    </row>
    <row r="21" spans="1:10" ht="15.75" x14ac:dyDescent="0.2">
      <c r="A21" s="84" t="s">
        <v>81</v>
      </c>
      <c r="B21" s="81">
        <v>5.6241246796125244E-2</v>
      </c>
      <c r="C21" s="81">
        <v>9.1456475175295857E-2</v>
      </c>
      <c r="D21" s="81">
        <v>5.868773868467745E-2</v>
      </c>
      <c r="E21" s="81">
        <v>3.8690094933735784E-2</v>
      </c>
      <c r="F21" s="81">
        <v>2.4996254244497418E-2</v>
      </c>
      <c r="G21" s="82">
        <v>1.9791609292755277E-2</v>
      </c>
      <c r="H21" s="82">
        <v>1.942061330747832E-2</v>
      </c>
      <c r="I21" s="82">
        <v>2.6198845207758045E-2</v>
      </c>
      <c r="J21" s="83">
        <v>3.9122580229764767E-2</v>
      </c>
    </row>
    <row r="22" spans="1:10" ht="15.75" x14ac:dyDescent="0.2">
      <c r="A22" s="84" t="s">
        <v>82</v>
      </c>
      <c r="B22" s="81">
        <v>7.7171484200660001E-2</v>
      </c>
      <c r="C22" s="81">
        <v>0.10595817875878077</v>
      </c>
      <c r="D22" s="81">
        <v>6.5415679846396971E-2</v>
      </c>
      <c r="E22" s="81">
        <v>4.1606826885487017E-2</v>
      </c>
      <c r="F22" s="81">
        <v>2.7810973406518381E-2</v>
      </c>
      <c r="G22" s="82">
        <v>2.2061077025348971E-2</v>
      </c>
      <c r="H22" s="82">
        <v>1.9333423489135169E-2</v>
      </c>
      <c r="I22" s="82">
        <v>2.5018857787804171E-2</v>
      </c>
      <c r="J22" s="83">
        <v>4.4967017498373119E-2</v>
      </c>
    </row>
    <row r="23" spans="1:10" ht="15.75" x14ac:dyDescent="0.2">
      <c r="A23" s="84" t="s">
        <v>83</v>
      </c>
      <c r="B23" s="81">
        <v>5.2431184407987837E-2</v>
      </c>
      <c r="C23" s="81">
        <v>7.0036487024109056E-2</v>
      </c>
      <c r="D23" s="81">
        <v>4.404329819748426E-2</v>
      </c>
      <c r="E23" s="81">
        <v>2.0261295809723169E-2</v>
      </c>
      <c r="F23" s="81">
        <v>1.0033895442653241E-2</v>
      </c>
      <c r="G23" s="82">
        <v>1.2482846566416498E-2</v>
      </c>
      <c r="H23" s="82">
        <v>1.9811718925340907E-2</v>
      </c>
      <c r="I23" s="82">
        <v>2.5242596555620719E-2</v>
      </c>
      <c r="J23" s="83">
        <v>2.6863105618344863E-2</v>
      </c>
    </row>
    <row r="24" spans="1:10" ht="15.75" x14ac:dyDescent="0.2">
      <c r="A24" s="84" t="s">
        <v>84</v>
      </c>
      <c r="B24" s="81">
        <v>6.5713397023234449E-2</v>
      </c>
      <c r="C24" s="81">
        <v>9.2069259321794883E-2</v>
      </c>
      <c r="D24" s="81">
        <v>5.4457335285712456E-2</v>
      </c>
      <c r="E24" s="81">
        <v>3.8415660771111866E-2</v>
      </c>
      <c r="F24" s="81">
        <v>2.6247973648607065E-2</v>
      </c>
      <c r="G24" s="82">
        <v>2.1632561243205287E-2</v>
      </c>
      <c r="H24" s="82">
        <v>2.177075608279613E-2</v>
      </c>
      <c r="I24" s="82">
        <v>2.5486535948751665E-2</v>
      </c>
      <c r="J24" s="83">
        <v>4.0650468229363738E-2</v>
      </c>
    </row>
    <row r="25" spans="1:10" ht="15.75" x14ac:dyDescent="0.2">
      <c r="A25" s="84" t="s">
        <v>85</v>
      </c>
      <c r="B25" s="81">
        <v>6.9166226618597837E-2</v>
      </c>
      <c r="C25" s="81">
        <v>9.4958866302161341E-2</v>
      </c>
      <c r="D25" s="81">
        <v>5.819201826082742E-2</v>
      </c>
      <c r="E25" s="81">
        <v>4.4205143422601637E-2</v>
      </c>
      <c r="F25" s="81">
        <v>2.26667509499427E-2</v>
      </c>
      <c r="G25" s="82">
        <v>2.316074146646159E-2</v>
      </c>
      <c r="H25" s="82">
        <v>2.2477373945275794E-2</v>
      </c>
      <c r="I25" s="82">
        <v>2.5544908537254614E-2</v>
      </c>
      <c r="J25" s="83">
        <v>4.2243103894714744E-2</v>
      </c>
    </row>
    <row r="26" spans="1:10" ht="15.75" x14ac:dyDescent="0.2">
      <c r="A26" s="84" t="s">
        <v>86</v>
      </c>
      <c r="B26" s="81">
        <v>5.5999370787813557E-2</v>
      </c>
      <c r="C26" s="81">
        <v>7.8634525909993189E-2</v>
      </c>
      <c r="D26" s="81">
        <v>5.245000663906392E-2</v>
      </c>
      <c r="E26" s="81">
        <v>4.3779302424455532E-2</v>
      </c>
      <c r="F26" s="81">
        <v>2.6174625764087384E-2</v>
      </c>
      <c r="G26" s="82">
        <v>2.3021535958099852E-2</v>
      </c>
      <c r="H26" s="82">
        <v>2.5578653508816707E-2</v>
      </c>
      <c r="I26" s="82">
        <v>2.4088522041389834E-2</v>
      </c>
      <c r="J26" s="83">
        <v>3.8701836691515792E-2</v>
      </c>
    </row>
    <row r="27" spans="1:10" ht="15.75" x14ac:dyDescent="0.2">
      <c r="A27" s="84" t="s">
        <v>87</v>
      </c>
      <c r="B27" s="81">
        <v>4.4600594562920953E-2</v>
      </c>
      <c r="C27" s="81">
        <v>4.940703182925648E-2</v>
      </c>
      <c r="D27" s="81">
        <v>2.8220338435267191E-2</v>
      </c>
      <c r="E27" s="81">
        <v>1.3368150206638285E-2</v>
      </c>
      <c r="F27" s="81">
        <v>9.1918346053870784E-3</v>
      </c>
      <c r="G27" s="82">
        <v>1.006524396074646E-2</v>
      </c>
      <c r="H27" s="82">
        <v>1.3617037971811191E-2</v>
      </c>
      <c r="I27" s="82">
        <v>1.7971347201886586E-2</v>
      </c>
      <c r="J27" s="83">
        <v>2.0372572546581546E-2</v>
      </c>
    </row>
    <row r="28" spans="1:10" ht="15.75" x14ac:dyDescent="0.2">
      <c r="A28" s="84" t="s">
        <v>88</v>
      </c>
      <c r="B28" s="81">
        <v>5.1942229007040513E-2</v>
      </c>
      <c r="C28" s="81">
        <v>8.0991704173593276E-2</v>
      </c>
      <c r="D28" s="81">
        <v>4.8581972303938646E-2</v>
      </c>
      <c r="E28" s="81">
        <v>2.8965183829903523E-2</v>
      </c>
      <c r="F28" s="81">
        <v>1.6816103893042715E-2</v>
      </c>
      <c r="G28" s="82">
        <v>1.4056766146502142E-2</v>
      </c>
      <c r="H28" s="82">
        <v>1.6921798034137639E-2</v>
      </c>
      <c r="I28" s="82">
        <v>1.9501248654193299E-2</v>
      </c>
      <c r="J28" s="83">
        <v>3.1350679161069657E-2</v>
      </c>
    </row>
    <row r="29" spans="1:10" ht="15.75" x14ac:dyDescent="0.2">
      <c r="A29" s="84" t="s">
        <v>89</v>
      </c>
      <c r="B29" s="81">
        <v>7.1793838841963276E-2</v>
      </c>
      <c r="C29" s="81">
        <v>8.6848945261255736E-2</v>
      </c>
      <c r="D29" s="81">
        <v>5.0359188722329515E-2</v>
      </c>
      <c r="E29" s="81">
        <v>2.262709423930321E-2</v>
      </c>
      <c r="F29" s="81">
        <v>1.0039789358618149E-2</v>
      </c>
      <c r="G29" s="82">
        <v>1.0256516761960101E-2</v>
      </c>
      <c r="H29" s="82">
        <v>1.761978911405428E-2</v>
      </c>
      <c r="I29" s="82">
        <v>2.5009052273907619E-2</v>
      </c>
      <c r="J29" s="83">
        <v>3.1380861919071842E-2</v>
      </c>
    </row>
    <row r="30" spans="1:10" ht="15.75" x14ac:dyDescent="0.2">
      <c r="A30" s="84" t="s">
        <v>90</v>
      </c>
      <c r="B30" s="81">
        <v>5.1121818947905913E-2</v>
      </c>
      <c r="C30" s="81">
        <v>6.4079249980398892E-2</v>
      </c>
      <c r="D30" s="81">
        <v>3.5010771694260534E-2</v>
      </c>
      <c r="E30" s="81">
        <v>1.8960080679807281E-2</v>
      </c>
      <c r="F30" s="81">
        <v>1.0904949028852976E-2</v>
      </c>
      <c r="G30" s="82">
        <v>1.2045483274942245E-2</v>
      </c>
      <c r="H30" s="82">
        <v>1.6015669523257368E-2</v>
      </c>
      <c r="I30" s="82">
        <v>2.0773674823618409E-2</v>
      </c>
      <c r="J30" s="83">
        <v>2.4962223004447153E-2</v>
      </c>
    </row>
    <row r="31" spans="1:10" ht="15.75" x14ac:dyDescent="0.2">
      <c r="A31" s="84" t="s">
        <v>91</v>
      </c>
      <c r="B31" s="81">
        <v>6.1010902628211051E-2</v>
      </c>
      <c r="C31" s="81">
        <v>6.9556666175390469E-2</v>
      </c>
      <c r="D31" s="81">
        <v>3.5594546792702034E-2</v>
      </c>
      <c r="E31" s="81">
        <v>2.3166297141166112E-2</v>
      </c>
      <c r="F31" s="81">
        <v>1.1835076138068739E-2</v>
      </c>
      <c r="G31" s="82">
        <v>1.0124762553154858E-2</v>
      </c>
      <c r="H31" s="82">
        <v>1.412228364205244E-2</v>
      </c>
      <c r="I31" s="82">
        <v>2.0016540754098807E-2</v>
      </c>
      <c r="J31" s="83">
        <v>2.8484431696746793E-2</v>
      </c>
    </row>
    <row r="32" spans="1:10" ht="15.75" x14ac:dyDescent="0.2">
      <c r="A32" s="84" t="s">
        <v>92</v>
      </c>
      <c r="B32" s="81">
        <v>8.0320754959860019E-2</v>
      </c>
      <c r="C32" s="81">
        <v>9.8061619583594578E-2</v>
      </c>
      <c r="D32" s="81">
        <v>4.8661619876997957E-2</v>
      </c>
      <c r="E32" s="81">
        <v>2.694170495354601E-2</v>
      </c>
      <c r="F32" s="81">
        <v>1.3680605481847916E-2</v>
      </c>
      <c r="G32" s="82">
        <v>1.2749887427344727E-2</v>
      </c>
      <c r="H32" s="82">
        <v>1.4879289342753387E-2</v>
      </c>
      <c r="I32" s="82">
        <v>1.8664563628087358E-2</v>
      </c>
      <c r="J32" s="83">
        <v>3.5586304045273208E-2</v>
      </c>
    </row>
    <row r="33" spans="1:10" ht="15.75" x14ac:dyDescent="0.2">
      <c r="A33" s="84" t="s">
        <v>93</v>
      </c>
      <c r="B33" s="81">
        <v>5.7526354495295036E-2</v>
      </c>
      <c r="C33" s="81">
        <v>8.1943620349058499E-2</v>
      </c>
      <c r="D33" s="81">
        <v>4.2741884299802808E-2</v>
      </c>
      <c r="E33" s="81">
        <v>1.3255152585864514E-2</v>
      </c>
      <c r="F33" s="81">
        <v>7.8086566461117342E-3</v>
      </c>
      <c r="G33" s="82">
        <v>8.3399156262793494E-3</v>
      </c>
      <c r="H33" s="82">
        <v>1.5125239653634909E-2</v>
      </c>
      <c r="I33" s="82">
        <v>1.8835123026190403E-2</v>
      </c>
      <c r="J33" s="83">
        <v>2.4198325282344262E-2</v>
      </c>
    </row>
    <row r="34" spans="1:10" ht="15.75" x14ac:dyDescent="0.2">
      <c r="A34" s="84" t="s">
        <v>94</v>
      </c>
      <c r="B34" s="81">
        <v>6.1477407536646003E-2</v>
      </c>
      <c r="C34" s="81">
        <v>8.1242427400643039E-2</v>
      </c>
      <c r="D34" s="81">
        <v>5.155014051091774E-2</v>
      </c>
      <c r="E34" s="81">
        <v>3.4474660771900978E-2</v>
      </c>
      <c r="F34" s="81">
        <v>2.173842746746904E-2</v>
      </c>
      <c r="G34" s="82">
        <v>1.797002445925458E-2</v>
      </c>
      <c r="H34" s="82">
        <v>1.8040336738391796E-2</v>
      </c>
      <c r="I34" s="82">
        <v>2.251032746683981E-2</v>
      </c>
      <c r="J34" s="83">
        <v>3.6376216996990368E-2</v>
      </c>
    </row>
    <row r="35" spans="1:10" ht="15.75" x14ac:dyDescent="0.2">
      <c r="A35" s="84" t="s">
        <v>95</v>
      </c>
      <c r="B35" s="81">
        <v>7.4229804022002494E-2</v>
      </c>
      <c r="C35" s="81">
        <v>9.0529911429437407E-2</v>
      </c>
      <c r="D35" s="81">
        <v>5.66003953379179E-2</v>
      </c>
      <c r="E35" s="81">
        <v>3.9443144647873969E-2</v>
      </c>
      <c r="F35" s="81">
        <v>2.2781798895069628E-2</v>
      </c>
      <c r="G35" s="82">
        <v>1.8628475118159901E-2</v>
      </c>
      <c r="H35" s="82">
        <v>1.9241808777169425E-2</v>
      </c>
      <c r="I35" s="82">
        <v>2.2116614586915585E-2</v>
      </c>
      <c r="J35" s="83">
        <v>3.9766837243161886E-2</v>
      </c>
    </row>
    <row r="36" spans="1:10" ht="16.5" thickBot="1" x14ac:dyDescent="0.25">
      <c r="A36" s="84" t="s">
        <v>96</v>
      </c>
      <c r="B36" s="81">
        <v>5.6428930495414593E-2</v>
      </c>
      <c r="C36" s="81">
        <v>8.5476874140584858E-2</v>
      </c>
      <c r="D36" s="81">
        <v>5.6666908132419556E-2</v>
      </c>
      <c r="E36" s="81">
        <v>4.6500202231522764E-2</v>
      </c>
      <c r="F36" s="81">
        <v>2.6851793660389162E-2</v>
      </c>
      <c r="G36" s="82">
        <v>2.2031497902055323E-2</v>
      </c>
      <c r="H36" s="82">
        <v>2.5086424534220695E-2</v>
      </c>
      <c r="I36" s="82">
        <v>2.2712826655547216E-2</v>
      </c>
      <c r="J36" s="83">
        <v>3.9194853664492234E-2</v>
      </c>
    </row>
    <row r="37" spans="1:10" ht="16.5" thickBot="1" x14ac:dyDescent="0.25">
      <c r="A37" s="76" t="s">
        <v>14</v>
      </c>
      <c r="B37" s="77">
        <v>5.7470464468234922E-2</v>
      </c>
      <c r="C37" s="77">
        <v>7.6710089277571919E-2</v>
      </c>
      <c r="D37" s="77">
        <v>4.7139325797865707E-2</v>
      </c>
      <c r="E37" s="77">
        <v>2.7828031146230253E-2</v>
      </c>
      <c r="F37" s="77">
        <v>1.5346034892550453E-2</v>
      </c>
      <c r="G37" s="78">
        <v>1.4221845841735224E-2</v>
      </c>
      <c r="H37" s="78">
        <v>1.6828685091885079E-2</v>
      </c>
      <c r="I37" s="78">
        <v>2.2259911888408108E-2</v>
      </c>
      <c r="J37" s="79">
        <v>3.192364764357352E-2</v>
      </c>
    </row>
    <row r="38" spans="1:10" ht="15.75" x14ac:dyDescent="0.2">
      <c r="A38" s="80" t="s">
        <v>97</v>
      </c>
      <c r="B38" s="81">
        <v>9.4240623439602073E-2</v>
      </c>
      <c r="C38" s="81">
        <v>0.1099881826486044</v>
      </c>
      <c r="D38" s="81">
        <v>7.7061239422336281E-2</v>
      </c>
      <c r="E38" s="81">
        <v>6.7454836070170679E-2</v>
      </c>
      <c r="F38" s="81">
        <v>3.3504721790299979E-2</v>
      </c>
      <c r="G38" s="82">
        <v>2.9575152601158988E-2</v>
      </c>
      <c r="H38" s="82">
        <v>2.5402205806443808E-2</v>
      </c>
      <c r="I38" s="82">
        <v>3.1732300456488442E-2</v>
      </c>
      <c r="J38" s="83">
        <v>5.3970115673211895E-2</v>
      </c>
    </row>
    <row r="39" spans="1:10" ht="15.75" x14ac:dyDescent="0.2">
      <c r="A39" s="84" t="s">
        <v>98</v>
      </c>
      <c r="B39" s="81">
        <v>5.4543762277330501E-2</v>
      </c>
      <c r="C39" s="81">
        <v>8.9524973510846206E-2</v>
      </c>
      <c r="D39" s="81">
        <v>5.6826374354469265E-2</v>
      </c>
      <c r="E39" s="81">
        <v>3.5187605804517061E-2</v>
      </c>
      <c r="F39" s="81">
        <v>1.9084385417878328E-2</v>
      </c>
      <c r="G39" s="82">
        <v>1.6378864805574669E-2</v>
      </c>
      <c r="H39" s="82">
        <v>1.7917079000786772E-2</v>
      </c>
      <c r="I39" s="82">
        <v>2.813759528480617E-2</v>
      </c>
      <c r="J39" s="83">
        <v>3.7855060377431526E-2</v>
      </c>
    </row>
    <row r="40" spans="1:10" ht="15.75" x14ac:dyDescent="0.2">
      <c r="A40" s="84" t="s">
        <v>99</v>
      </c>
      <c r="B40" s="81">
        <v>6.6287034221421834E-2</v>
      </c>
      <c r="C40" s="81">
        <v>7.0960750311233792E-2</v>
      </c>
      <c r="D40" s="81">
        <v>4.7209040920369663E-2</v>
      </c>
      <c r="E40" s="81">
        <v>3.0221354884285945E-2</v>
      </c>
      <c r="F40" s="81">
        <v>1.3473474416430683E-2</v>
      </c>
      <c r="G40" s="82">
        <v>1.0183478077354301E-2</v>
      </c>
      <c r="H40" s="82">
        <v>1.3334343085339685E-2</v>
      </c>
      <c r="I40" s="82">
        <v>1.7357146545981642E-2</v>
      </c>
      <c r="J40" s="83">
        <v>3.0221918865678418E-2</v>
      </c>
    </row>
    <row r="41" spans="1:10" ht="15.75" x14ac:dyDescent="0.2">
      <c r="A41" s="84" t="s">
        <v>100</v>
      </c>
      <c r="B41" s="81">
        <v>5.7325712822667213E-2</v>
      </c>
      <c r="C41" s="81">
        <v>7.2614462166269475E-2</v>
      </c>
      <c r="D41" s="81">
        <v>5.5053982619712387E-2</v>
      </c>
      <c r="E41" s="81">
        <v>3.6730044339540711E-2</v>
      </c>
      <c r="F41" s="81">
        <v>1.9800340702730356E-2</v>
      </c>
      <c r="G41" s="82">
        <v>2.084061372225058E-2</v>
      </c>
      <c r="H41" s="82">
        <v>2.529847861535723E-2</v>
      </c>
      <c r="I41" s="82">
        <v>2.9164611636943946E-2</v>
      </c>
      <c r="J41" s="83">
        <v>3.7804846022350139E-2</v>
      </c>
    </row>
    <row r="42" spans="1:10" ht="15.75" x14ac:dyDescent="0.2">
      <c r="A42" s="84" t="s">
        <v>101</v>
      </c>
      <c r="B42" s="81">
        <v>7.5132457876802949E-2</v>
      </c>
      <c r="C42" s="81">
        <v>8.0944852944442897E-2</v>
      </c>
      <c r="D42" s="81">
        <v>4.5225442963454383E-2</v>
      </c>
      <c r="E42" s="81">
        <v>2.6413108840635857E-2</v>
      </c>
      <c r="F42" s="81">
        <v>1.5851058515209005E-2</v>
      </c>
      <c r="G42" s="82">
        <v>1.5660140880425381E-2</v>
      </c>
      <c r="H42" s="82">
        <v>2.1548193711295238E-2</v>
      </c>
      <c r="I42" s="82">
        <v>2.3735777586494446E-2</v>
      </c>
      <c r="J42" s="83">
        <v>3.5463215640488301E-2</v>
      </c>
    </row>
    <row r="43" spans="1:10" ht="15.75" x14ac:dyDescent="0.2">
      <c r="A43" s="84" t="s">
        <v>102</v>
      </c>
      <c r="B43" s="81">
        <v>7.4656886071082992E-2</v>
      </c>
      <c r="C43" s="81">
        <v>9.6488293332724018E-2</v>
      </c>
      <c r="D43" s="81">
        <v>5.2359080132303733E-2</v>
      </c>
      <c r="E43" s="81">
        <v>4.0207721491444998E-2</v>
      </c>
      <c r="F43" s="81">
        <v>1.8698346690114713E-2</v>
      </c>
      <c r="G43" s="82">
        <v>1.4521270860828529E-2</v>
      </c>
      <c r="H43" s="82">
        <v>1.4126466501477218E-2</v>
      </c>
      <c r="I43" s="82">
        <v>2.095006148745741E-2</v>
      </c>
      <c r="J43" s="83">
        <v>3.9015672482640394E-2</v>
      </c>
    </row>
    <row r="44" spans="1:10" ht="15.75" x14ac:dyDescent="0.2">
      <c r="A44" s="84" t="s">
        <v>103</v>
      </c>
      <c r="B44" s="81">
        <v>6.4807535644354763E-2</v>
      </c>
      <c r="C44" s="81">
        <v>8.7686557728478789E-2</v>
      </c>
      <c r="D44" s="81">
        <v>5.0458965138954759E-2</v>
      </c>
      <c r="E44" s="81">
        <v>2.8571805051447113E-2</v>
      </c>
      <c r="F44" s="81">
        <v>1.6823331366537717E-2</v>
      </c>
      <c r="G44" s="82">
        <v>1.3935545514445969E-2</v>
      </c>
      <c r="H44" s="82">
        <v>1.4958860885754058E-2</v>
      </c>
      <c r="I44" s="82">
        <v>1.9375295717206038E-2</v>
      </c>
      <c r="J44" s="83">
        <v>3.5481016226086744E-2</v>
      </c>
    </row>
    <row r="45" spans="1:10" ht="15.75" x14ac:dyDescent="0.2">
      <c r="A45" s="84" t="s">
        <v>104</v>
      </c>
      <c r="B45" s="81">
        <v>4.387380075075737E-2</v>
      </c>
      <c r="C45" s="81">
        <v>5.5784438852207179E-2</v>
      </c>
      <c r="D45" s="81">
        <v>3.3903635534677519E-2</v>
      </c>
      <c r="E45" s="81">
        <v>1.750292961668581E-2</v>
      </c>
      <c r="F45" s="81">
        <v>9.5758617719119647E-3</v>
      </c>
      <c r="G45" s="82">
        <v>1.1648591118665213E-2</v>
      </c>
      <c r="H45" s="82">
        <v>1.5063851106053738E-2</v>
      </c>
      <c r="I45" s="82">
        <v>2.2126563456094272E-2</v>
      </c>
      <c r="J45" s="83">
        <v>2.2628204227098131E-2</v>
      </c>
    </row>
    <row r="46" spans="1:10" ht="15.75" x14ac:dyDescent="0.2">
      <c r="A46" s="84" t="s">
        <v>105</v>
      </c>
      <c r="B46" s="81">
        <v>4.2430020896124479E-2</v>
      </c>
      <c r="C46" s="81">
        <v>5.7587423207809955E-2</v>
      </c>
      <c r="D46" s="81">
        <v>3.8475917479648257E-2</v>
      </c>
      <c r="E46" s="81">
        <v>2.9942520475886112E-2</v>
      </c>
      <c r="F46" s="81">
        <v>1.7993094254723865E-2</v>
      </c>
      <c r="G46" s="82">
        <v>1.6789019979521629E-2</v>
      </c>
      <c r="H46" s="82">
        <v>1.9018637306895559E-2</v>
      </c>
      <c r="I46" s="82">
        <v>2.1551771767550736E-2</v>
      </c>
      <c r="J46" s="83">
        <v>2.8960047826306387E-2</v>
      </c>
    </row>
    <row r="47" spans="1:10" ht="15.75" x14ac:dyDescent="0.2">
      <c r="A47" s="84" t="s">
        <v>106</v>
      </c>
      <c r="B47" s="81">
        <v>7.1158167030224997E-2</v>
      </c>
      <c r="C47" s="81">
        <v>9.6238645154970437E-2</v>
      </c>
      <c r="D47" s="81">
        <v>6.1404304939126325E-2</v>
      </c>
      <c r="E47" s="81">
        <v>6.2937633824296194E-2</v>
      </c>
      <c r="F47" s="81">
        <v>3.7154805616872788E-2</v>
      </c>
      <c r="G47" s="82">
        <v>2.7279662952026915E-2</v>
      </c>
      <c r="H47" s="82">
        <v>3.1097312401092293E-2</v>
      </c>
      <c r="I47" s="82">
        <v>3.1470616305761576E-2</v>
      </c>
      <c r="J47" s="83">
        <v>4.9356990532915139E-2</v>
      </c>
    </row>
    <row r="48" spans="1:10" ht="15.75" x14ac:dyDescent="0.2">
      <c r="A48" s="84" t="s">
        <v>107</v>
      </c>
      <c r="B48" s="81">
        <v>5.3909281003179557E-2</v>
      </c>
      <c r="C48" s="81">
        <v>7.2336577419685674E-2</v>
      </c>
      <c r="D48" s="81">
        <v>4.3842078539157607E-2</v>
      </c>
      <c r="E48" s="81">
        <v>2.4036861677948617E-2</v>
      </c>
      <c r="F48" s="81">
        <v>1.2598364868641276E-2</v>
      </c>
      <c r="G48" s="82">
        <v>1.0440717552441539E-2</v>
      </c>
      <c r="H48" s="82">
        <v>1.4240439148666104E-2</v>
      </c>
      <c r="I48" s="82">
        <v>1.802549050044135E-2</v>
      </c>
      <c r="J48" s="83">
        <v>2.78685905749083E-2</v>
      </c>
    </row>
    <row r="49" spans="1:10" ht="15.75" x14ac:dyDescent="0.2">
      <c r="A49" s="84" t="s">
        <v>108</v>
      </c>
      <c r="B49" s="81">
        <v>6.5707763657653906E-2</v>
      </c>
      <c r="C49" s="81">
        <v>9.2195635930120132E-2</v>
      </c>
      <c r="D49" s="81">
        <v>5.6317144790109158E-2</v>
      </c>
      <c r="E49" s="81">
        <v>3.2628627961695029E-2</v>
      </c>
      <c r="F49" s="81">
        <v>1.9361703276862048E-2</v>
      </c>
      <c r="G49" s="82">
        <v>1.4672327841449688E-2</v>
      </c>
      <c r="H49" s="82">
        <v>1.5987383450724837E-2</v>
      </c>
      <c r="I49" s="82">
        <v>2.1316776695066816E-2</v>
      </c>
      <c r="J49" s="83">
        <v>3.7536801298734053E-2</v>
      </c>
    </row>
    <row r="50" spans="1:10" ht="16.5" thickBot="1" x14ac:dyDescent="0.25">
      <c r="A50" s="84" t="s">
        <v>109</v>
      </c>
      <c r="B50" s="81">
        <v>5.7002128122244297E-2</v>
      </c>
      <c r="C50" s="81">
        <v>8.323380488364189E-2</v>
      </c>
      <c r="D50" s="81">
        <v>4.9296412769311689E-2</v>
      </c>
      <c r="E50" s="81">
        <v>3.144713251060053E-2</v>
      </c>
      <c r="F50" s="81">
        <v>2.1070759429968052E-2</v>
      </c>
      <c r="G50" s="82">
        <v>1.6169574359949392E-2</v>
      </c>
      <c r="H50" s="82">
        <v>1.5413747222970692E-2</v>
      </c>
      <c r="I50" s="82">
        <v>2.0119312268595188E-2</v>
      </c>
      <c r="J50" s="83">
        <v>3.4158253298781992E-2</v>
      </c>
    </row>
    <row r="51" spans="1:10" ht="16.5" thickBot="1" x14ac:dyDescent="0.25">
      <c r="A51" s="76" t="s">
        <v>13</v>
      </c>
      <c r="B51" s="77">
        <v>3.2538640006430739E-2</v>
      </c>
      <c r="C51" s="77">
        <v>5.9032715671166282E-2</v>
      </c>
      <c r="D51" s="77">
        <v>4.5206677260783631E-2</v>
      </c>
      <c r="E51" s="77">
        <v>2.9677224495735694E-2</v>
      </c>
      <c r="F51" s="77">
        <v>1.5535105872678071E-2</v>
      </c>
      <c r="G51" s="78">
        <v>1.1220218179985527E-2</v>
      </c>
      <c r="H51" s="78">
        <v>1.374704023521924E-2</v>
      </c>
      <c r="I51" s="78">
        <v>1.8482564057050885E-2</v>
      </c>
      <c r="J51" s="79">
        <v>2.5201844699764702E-2</v>
      </c>
    </row>
    <row r="52" spans="1:10" ht="15.75" x14ac:dyDescent="0.2">
      <c r="A52" s="80" t="s">
        <v>110</v>
      </c>
      <c r="B52" s="86">
        <v>3.8108375706688111E-2</v>
      </c>
      <c r="C52" s="86">
        <v>6.8595405000121845E-2</v>
      </c>
      <c r="D52" s="86">
        <v>5.9737128315424444E-2</v>
      </c>
      <c r="E52" s="86">
        <v>3.6087145095114098E-2</v>
      </c>
      <c r="F52" s="86">
        <v>1.9416856149031041E-2</v>
      </c>
      <c r="G52" s="87">
        <v>1.3581907792542031E-2</v>
      </c>
      <c r="H52" s="87">
        <v>1.7313215221943522E-2</v>
      </c>
      <c r="I52" s="87">
        <v>2.4272297438878022E-2</v>
      </c>
      <c r="J52" s="88">
        <v>3.080508932780282E-2</v>
      </c>
    </row>
    <row r="53" spans="1:10" ht="15.75" x14ac:dyDescent="0.2">
      <c r="A53" s="84" t="s">
        <v>111</v>
      </c>
      <c r="B53" s="81">
        <v>2.0088951048600544E-2</v>
      </c>
      <c r="C53" s="81">
        <v>5.2410298554934343E-2</v>
      </c>
      <c r="D53" s="81">
        <v>4.4412781987776609E-2</v>
      </c>
      <c r="E53" s="81">
        <v>2.910072927098966E-2</v>
      </c>
      <c r="F53" s="81">
        <v>1.9948342291325628E-2</v>
      </c>
      <c r="G53" s="82">
        <v>1.1043642059495356E-2</v>
      </c>
      <c r="H53" s="82">
        <v>1.1766561400238613E-2</v>
      </c>
      <c r="I53" s="82">
        <v>1.303456866268861E-2</v>
      </c>
      <c r="J53" s="83">
        <v>2.233290619775067E-2</v>
      </c>
    </row>
    <row r="54" spans="1:10" ht="15.75" x14ac:dyDescent="0.2">
      <c r="A54" s="84" t="s">
        <v>112</v>
      </c>
      <c r="B54" s="81">
        <v>3.4930041443431502E-2</v>
      </c>
      <c r="C54" s="81">
        <v>6.8628113783658115E-2</v>
      </c>
      <c r="D54" s="81">
        <v>5.0593720415665296E-2</v>
      </c>
      <c r="E54" s="81">
        <v>3.4268889144976222E-2</v>
      </c>
      <c r="F54" s="81">
        <v>1.6648411037182977E-2</v>
      </c>
      <c r="G54" s="82">
        <v>1.0712296925087694E-2</v>
      </c>
      <c r="H54" s="82">
        <v>1.3656448795057494E-2</v>
      </c>
      <c r="I54" s="82">
        <v>1.9261229951007371E-2</v>
      </c>
      <c r="J54" s="83">
        <v>2.8703230428316764E-2</v>
      </c>
    </row>
    <row r="55" spans="1:10" ht="15.75" x14ac:dyDescent="0.2">
      <c r="A55" s="84" t="s">
        <v>113</v>
      </c>
      <c r="B55" s="81">
        <v>3.031985688176218E-2</v>
      </c>
      <c r="C55" s="81">
        <v>5.6470394755519543E-2</v>
      </c>
      <c r="D55" s="81">
        <v>4.5386832919154789E-2</v>
      </c>
      <c r="E55" s="81">
        <v>2.8200210067471958E-2</v>
      </c>
      <c r="F55" s="81">
        <v>1.5371512432654581E-2</v>
      </c>
      <c r="G55" s="82">
        <v>1.0459092022224654E-2</v>
      </c>
      <c r="H55" s="82">
        <v>1.2776297008930853E-2</v>
      </c>
      <c r="I55" s="82">
        <v>1.793043586814896E-2</v>
      </c>
      <c r="J55" s="83">
        <v>2.3861265753072052E-2</v>
      </c>
    </row>
    <row r="56" spans="1:10" ht="15.75" x14ac:dyDescent="0.2">
      <c r="A56" s="84" t="s">
        <v>114</v>
      </c>
      <c r="B56" s="81">
        <v>3.0865508507745481E-2</v>
      </c>
      <c r="C56" s="81">
        <v>6.3219650190271759E-2</v>
      </c>
      <c r="D56" s="81">
        <v>4.71194810570182E-2</v>
      </c>
      <c r="E56" s="81">
        <v>4.0404898005059309E-2</v>
      </c>
      <c r="F56" s="81">
        <v>2.7892739110728877E-2</v>
      </c>
      <c r="G56" s="82">
        <v>1.389706045636762E-2</v>
      </c>
      <c r="H56" s="82">
        <v>1.5167136683145359E-2</v>
      </c>
      <c r="I56" s="82">
        <v>2.0120543986217782E-2</v>
      </c>
      <c r="J56" s="83">
        <v>3.0158084835310055E-2</v>
      </c>
    </row>
    <row r="57" spans="1:10" ht="15.75" x14ac:dyDescent="0.2">
      <c r="A57" s="84" t="s">
        <v>115</v>
      </c>
      <c r="B57" s="81">
        <v>2.6186187834817715E-2</v>
      </c>
      <c r="C57" s="81">
        <v>5.2091926491689443E-2</v>
      </c>
      <c r="D57" s="81">
        <v>3.3480302713936226E-2</v>
      </c>
      <c r="E57" s="81">
        <v>3.0569332829937297E-2</v>
      </c>
      <c r="F57" s="81">
        <v>1.1316901567190021E-2</v>
      </c>
      <c r="G57" s="82">
        <v>9.1786993464182537E-3</v>
      </c>
      <c r="H57" s="82">
        <v>9.0387698084769194E-3</v>
      </c>
      <c r="I57" s="82">
        <v>1.1289487529940568E-2</v>
      </c>
      <c r="J57" s="83">
        <v>1.9935462965461212E-2</v>
      </c>
    </row>
    <row r="58" spans="1:10" ht="15.75" x14ac:dyDescent="0.2">
      <c r="A58" s="84" t="s">
        <v>116</v>
      </c>
      <c r="B58" s="81">
        <v>3.4143950305374718E-2</v>
      </c>
      <c r="C58" s="81">
        <v>5.8224209966275246E-2</v>
      </c>
      <c r="D58" s="81">
        <v>4.3980289310462328E-2</v>
      </c>
      <c r="E58" s="81">
        <v>2.7866526546185096E-2</v>
      </c>
      <c r="F58" s="81">
        <v>1.6324037827454514E-2</v>
      </c>
      <c r="G58" s="82">
        <v>9.2329850539927816E-3</v>
      </c>
      <c r="H58" s="82">
        <v>8.680450131075693E-3</v>
      </c>
      <c r="I58" s="82">
        <v>1.1633001975225309E-2</v>
      </c>
      <c r="J58" s="83">
        <v>2.4028417353033248E-2</v>
      </c>
    </row>
    <row r="59" spans="1:10" ht="15.75" x14ac:dyDescent="0.2">
      <c r="A59" s="84" t="s">
        <v>117</v>
      </c>
      <c r="B59" s="81">
        <v>2.3698392501670617E-2</v>
      </c>
      <c r="C59" s="81">
        <v>4.9509446589886562E-2</v>
      </c>
      <c r="D59" s="81">
        <v>3.6763979468152401E-2</v>
      </c>
      <c r="E59" s="81">
        <v>4.6270433423017773E-2</v>
      </c>
      <c r="F59" s="81">
        <v>9.1445538056876916E-3</v>
      </c>
      <c r="G59" s="82">
        <v>7.3539113837535301E-3</v>
      </c>
      <c r="H59" s="82">
        <v>9.773581603924629E-3</v>
      </c>
      <c r="I59" s="82">
        <v>1.0030508507108236E-2</v>
      </c>
      <c r="J59" s="83">
        <v>1.8022174086806335E-2</v>
      </c>
    </row>
    <row r="60" spans="1:10" ht="15.75" x14ac:dyDescent="0.2">
      <c r="A60" s="84" t="s">
        <v>118</v>
      </c>
      <c r="B60" s="81">
        <v>3.6706569867206718E-2</v>
      </c>
      <c r="C60" s="81">
        <v>5.9542902589545602E-2</v>
      </c>
      <c r="D60" s="81">
        <v>4.4504785358185805E-2</v>
      </c>
      <c r="E60" s="81">
        <v>2.367736444524501E-2</v>
      </c>
      <c r="F60" s="81">
        <v>1.3001125469369991E-2</v>
      </c>
      <c r="G60" s="82">
        <v>1.2738050125095006E-2</v>
      </c>
      <c r="H60" s="82">
        <v>1.847542143925926E-2</v>
      </c>
      <c r="I60" s="82">
        <v>2.3603996191669634E-2</v>
      </c>
      <c r="J60" s="83">
        <v>2.5427329390003899E-2</v>
      </c>
    </row>
    <row r="61" spans="1:10" ht="15.75" x14ac:dyDescent="0.2">
      <c r="A61" s="84" t="s">
        <v>119</v>
      </c>
      <c r="B61" s="81">
        <v>2.5343795497454934E-2</v>
      </c>
      <c r="C61" s="81">
        <v>4.1364592424077293E-2</v>
      </c>
      <c r="D61" s="81">
        <v>3.0781915353717541E-2</v>
      </c>
      <c r="E61" s="81">
        <v>1.9111728056680405E-2</v>
      </c>
      <c r="F61" s="81">
        <v>1.0922491180294279E-2</v>
      </c>
      <c r="G61" s="82">
        <v>1.1581833975443184E-2</v>
      </c>
      <c r="H61" s="82">
        <v>1.6114798314460114E-2</v>
      </c>
      <c r="I61" s="82">
        <v>2.1079261006036156E-2</v>
      </c>
      <c r="J61" s="83">
        <v>1.950680762340061E-2</v>
      </c>
    </row>
    <row r="62" spans="1:10" ht="15.75" x14ac:dyDescent="0.2">
      <c r="A62" s="84" t="s">
        <v>120</v>
      </c>
      <c r="B62" s="81">
        <v>2.89002331597282E-2</v>
      </c>
      <c r="C62" s="81">
        <v>5.4008614852153518E-2</v>
      </c>
      <c r="D62" s="81">
        <v>4.4476038594830097E-2</v>
      </c>
      <c r="E62" s="81">
        <v>3.7164820192600916E-2</v>
      </c>
      <c r="F62" s="81">
        <v>2.3328415907835943E-2</v>
      </c>
      <c r="G62" s="82">
        <v>1.2109815408883754E-2</v>
      </c>
      <c r="H62" s="82">
        <v>1.1506077657786008E-2</v>
      </c>
      <c r="I62" s="82">
        <v>1.8408810638966981E-2</v>
      </c>
      <c r="J62" s="83">
        <v>2.6421269652485958E-2</v>
      </c>
    </row>
    <row r="63" spans="1:10" ht="16.5" thickBot="1" x14ac:dyDescent="0.25">
      <c r="A63" s="85" t="s">
        <v>121</v>
      </c>
      <c r="B63" s="89">
        <v>5.19701199664835E-2</v>
      </c>
      <c r="C63" s="89">
        <v>7.4856223352456716E-2</v>
      </c>
      <c r="D63" s="89">
        <v>3.5969704343658787E-2</v>
      </c>
      <c r="E63" s="89">
        <v>4.1292408711012002E-2</v>
      </c>
      <c r="F63" s="89">
        <v>1.9469760142113466E-2</v>
      </c>
      <c r="G63" s="90">
        <v>1.0565548873725281E-2</v>
      </c>
      <c r="H63" s="90">
        <v>1.0089358609358829E-2</v>
      </c>
      <c r="I63" s="90">
        <v>1.5081389406013444E-2</v>
      </c>
      <c r="J63" s="91">
        <v>2.9362191294912451E-2</v>
      </c>
    </row>
    <row r="64" spans="1:10" ht="16.5" thickBot="1" x14ac:dyDescent="0.25">
      <c r="A64" s="76" t="s">
        <v>12</v>
      </c>
      <c r="B64" s="77">
        <v>6.6334714240956091E-2</v>
      </c>
      <c r="C64" s="77">
        <v>0.11143715765590996</v>
      </c>
      <c r="D64" s="77">
        <v>7.4960310966065924E-2</v>
      </c>
      <c r="E64" s="77">
        <v>3.8122569388887362E-2</v>
      </c>
      <c r="F64" s="77">
        <v>1.8552259316480944E-2</v>
      </c>
      <c r="G64" s="78">
        <v>1.7379798724556507E-2</v>
      </c>
      <c r="H64" s="78">
        <v>2.101834987140264E-2</v>
      </c>
      <c r="I64" s="78">
        <v>2.519684686879143E-2</v>
      </c>
      <c r="J64" s="79">
        <v>4.1118822229497157E-2</v>
      </c>
    </row>
    <row r="65" spans="1:10" ht="15.75" x14ac:dyDescent="0.2">
      <c r="A65" s="80" t="s">
        <v>122</v>
      </c>
      <c r="B65" s="81">
        <v>6.3995552503079547E-2</v>
      </c>
      <c r="C65" s="81">
        <v>9.5177795379476779E-2</v>
      </c>
      <c r="D65" s="81">
        <v>6.7042260256347422E-2</v>
      </c>
      <c r="E65" s="81">
        <v>3.4244411670564308E-2</v>
      </c>
      <c r="F65" s="81">
        <v>1.5721240430201736E-2</v>
      </c>
      <c r="G65" s="82">
        <v>1.3377361456814939E-2</v>
      </c>
      <c r="H65" s="82">
        <v>8.8372085028210028E-3</v>
      </c>
      <c r="I65" s="82">
        <v>1.3919525753624115E-2</v>
      </c>
      <c r="J65" s="83">
        <v>3.5264079667178552E-2</v>
      </c>
    </row>
    <row r="66" spans="1:10" ht="15.75" x14ac:dyDescent="0.2">
      <c r="A66" s="84" t="s">
        <v>123</v>
      </c>
      <c r="B66" s="81">
        <v>9.0260329757841665E-2</v>
      </c>
      <c r="C66" s="81">
        <v>0.12667997550876411</v>
      </c>
      <c r="D66" s="81">
        <v>0.10305099894386451</v>
      </c>
      <c r="E66" s="81">
        <v>4.4418704215402401E-2</v>
      </c>
      <c r="F66" s="81">
        <v>2.3474178774709784E-2</v>
      </c>
      <c r="G66" s="82">
        <v>1.4403873384975471E-2</v>
      </c>
      <c r="H66" s="82">
        <v>1.4849459606383097E-2</v>
      </c>
      <c r="I66" s="82">
        <v>1.8892253151131078E-2</v>
      </c>
      <c r="J66" s="83">
        <v>4.8536946682870868E-2</v>
      </c>
    </row>
    <row r="67" spans="1:10" ht="15.75" x14ac:dyDescent="0.2">
      <c r="A67" s="84" t="s">
        <v>124</v>
      </c>
      <c r="B67" s="81">
        <v>4.0409365804762912E-2</v>
      </c>
      <c r="C67" s="81">
        <v>7.2867305668024865E-2</v>
      </c>
      <c r="D67" s="81">
        <v>4.3651454637673136E-2</v>
      </c>
      <c r="E67" s="81">
        <v>2.0428827839330279E-2</v>
      </c>
      <c r="F67" s="81">
        <v>1.3319888392090575E-2</v>
      </c>
      <c r="G67" s="82">
        <v>1.4119419701639879E-2</v>
      </c>
      <c r="H67" s="82">
        <v>1.9277731451803018E-2</v>
      </c>
      <c r="I67" s="82">
        <v>2.365981004784783E-2</v>
      </c>
      <c r="J67" s="83">
        <v>2.7282214118427659E-2</v>
      </c>
    </row>
    <row r="68" spans="1:10" ht="15.75" x14ac:dyDescent="0.2">
      <c r="A68" s="84" t="s">
        <v>125</v>
      </c>
      <c r="B68" s="81">
        <v>5.2964887095742971E-2</v>
      </c>
      <c r="C68" s="81">
        <v>0.10822305436824491</v>
      </c>
      <c r="D68" s="81">
        <v>6.2925888063959379E-2</v>
      </c>
      <c r="E68" s="81">
        <v>3.5510113722380311E-2</v>
      </c>
      <c r="F68" s="81">
        <v>2.260122310768849E-2</v>
      </c>
      <c r="G68" s="82">
        <v>1.715796967258099E-2</v>
      </c>
      <c r="H68" s="82">
        <v>1.5005978685668256E-2</v>
      </c>
      <c r="I68" s="82">
        <v>2.1138345273283746E-2</v>
      </c>
      <c r="J68" s="83">
        <v>3.8652060746189994E-2</v>
      </c>
    </row>
    <row r="69" spans="1:10" ht="15.75" x14ac:dyDescent="0.2">
      <c r="A69" s="84" t="s">
        <v>126</v>
      </c>
      <c r="B69" s="81">
        <v>2.8910139526131719E-2</v>
      </c>
      <c r="C69" s="81">
        <v>6.2852844943297778E-2</v>
      </c>
      <c r="D69" s="81">
        <v>5.8858533237246484E-2</v>
      </c>
      <c r="E69" s="81">
        <v>4.1287809648346947E-2</v>
      </c>
      <c r="F69" s="81">
        <v>1.5521737161696539E-2</v>
      </c>
      <c r="G69" s="82">
        <v>2.2414222505536339E-2</v>
      </c>
      <c r="H69" s="82">
        <v>2.9462024995993322E-2</v>
      </c>
      <c r="I69" s="82">
        <v>2.0482689990653065E-2</v>
      </c>
      <c r="J69" s="83">
        <v>3.0823027337265867E-2</v>
      </c>
    </row>
    <row r="70" spans="1:10" ht="15.75" x14ac:dyDescent="0.2">
      <c r="A70" s="84" t="s">
        <v>127</v>
      </c>
      <c r="B70" s="81">
        <v>6.7936719283467201E-2</v>
      </c>
      <c r="C70" s="81">
        <v>0.10878649885997663</v>
      </c>
      <c r="D70" s="81">
        <v>8.28875450626569E-2</v>
      </c>
      <c r="E70" s="81">
        <v>6.2049943861959243E-2</v>
      </c>
      <c r="F70" s="81">
        <v>2.9923005918368429E-2</v>
      </c>
      <c r="G70" s="82">
        <v>1.9337018120965364E-2</v>
      </c>
      <c r="H70" s="82">
        <v>2.3512852934989802E-2</v>
      </c>
      <c r="I70" s="82">
        <v>2.4389698193870043E-2</v>
      </c>
      <c r="J70" s="83">
        <v>4.6278892126763657E-2</v>
      </c>
    </row>
    <row r="71" spans="1:10" ht="15.75" x14ac:dyDescent="0.2">
      <c r="A71" s="84" t="s">
        <v>128</v>
      </c>
      <c r="B71" s="81">
        <v>4.6893935250824914E-2</v>
      </c>
      <c r="C71" s="81">
        <v>7.7526959392326733E-2</v>
      </c>
      <c r="D71" s="81">
        <v>5.8828870526592809E-2</v>
      </c>
      <c r="E71" s="81">
        <v>4.3436320491950342E-2</v>
      </c>
      <c r="F71" s="81">
        <v>2.5519712263918044E-2</v>
      </c>
      <c r="G71" s="82">
        <v>2.0316755843940774E-2</v>
      </c>
      <c r="H71" s="82">
        <v>1.8815328333299179E-2</v>
      </c>
      <c r="I71" s="82">
        <v>2.1863887007268091E-2</v>
      </c>
      <c r="J71" s="83">
        <v>3.6018801755380137E-2</v>
      </c>
    </row>
    <row r="72" spans="1:10" ht="15.75" x14ac:dyDescent="0.2">
      <c r="A72" s="84" t="s">
        <v>129</v>
      </c>
      <c r="B72" s="81">
        <v>7.820941689284884E-2</v>
      </c>
      <c r="C72" s="81">
        <v>0.11062126429465793</v>
      </c>
      <c r="D72" s="81">
        <v>6.9570347509656058E-2</v>
      </c>
      <c r="E72" s="81">
        <v>4.2381351044066061E-2</v>
      </c>
      <c r="F72" s="81">
        <v>1.9341894368400482E-2</v>
      </c>
      <c r="G72" s="82">
        <v>1.8702584854149492E-2</v>
      </c>
      <c r="H72" s="82">
        <v>2.2616291726092162E-2</v>
      </c>
      <c r="I72" s="82">
        <v>2.1140208551249162E-2</v>
      </c>
      <c r="J72" s="83">
        <v>4.1770328472572227E-2</v>
      </c>
    </row>
    <row r="73" spans="1:10" ht="15.75" x14ac:dyDescent="0.2">
      <c r="A73" s="84" t="s">
        <v>130</v>
      </c>
      <c r="B73" s="81">
        <v>8.6506642318487773E-2</v>
      </c>
      <c r="C73" s="81">
        <v>0.14131771432166243</v>
      </c>
      <c r="D73" s="81">
        <v>9.0922447215997487E-2</v>
      </c>
      <c r="E73" s="81">
        <v>4.4893624014374446E-2</v>
      </c>
      <c r="F73" s="81">
        <v>1.9137677871165801E-2</v>
      </c>
      <c r="G73" s="82">
        <v>1.9170358596717663E-2</v>
      </c>
      <c r="H73" s="82">
        <v>2.3084108994731931E-2</v>
      </c>
      <c r="I73" s="82">
        <v>3.1041340917543691E-2</v>
      </c>
      <c r="J73" s="83">
        <v>5.0476902277079384E-2</v>
      </c>
    </row>
    <row r="74" spans="1:10" ht="15.75" x14ac:dyDescent="0.2">
      <c r="A74" s="84" t="s">
        <v>131</v>
      </c>
      <c r="B74" s="81">
        <v>5.6641688961619023E-2</v>
      </c>
      <c r="C74" s="81">
        <v>0.10682772770944592</v>
      </c>
      <c r="D74" s="81">
        <v>8.2518864326335511E-2</v>
      </c>
      <c r="E74" s="81">
        <v>4.2965047568521944E-2</v>
      </c>
      <c r="F74" s="81">
        <v>1.9440820961556565E-2</v>
      </c>
      <c r="G74" s="82">
        <v>1.7519222669973203E-2</v>
      </c>
      <c r="H74" s="82">
        <v>2.3234337558690275E-2</v>
      </c>
      <c r="I74" s="82">
        <v>2.6146505308382573E-2</v>
      </c>
      <c r="J74" s="83">
        <v>4.1245204279742279E-2</v>
      </c>
    </row>
    <row r="75" spans="1:10" ht="15.75" x14ac:dyDescent="0.2">
      <c r="A75" s="84" t="s">
        <v>132</v>
      </c>
      <c r="B75" s="81">
        <v>5.7557579632904934E-2</v>
      </c>
      <c r="C75" s="81">
        <v>0.10910733052787594</v>
      </c>
      <c r="D75" s="81">
        <v>5.9147449948175751E-2</v>
      </c>
      <c r="E75" s="81">
        <v>2.6526970885260629E-2</v>
      </c>
      <c r="F75" s="81">
        <v>1.525163810430968E-2</v>
      </c>
      <c r="G75" s="82">
        <v>1.5697996696289455E-2</v>
      </c>
      <c r="H75" s="82">
        <v>2.2067142847240106E-2</v>
      </c>
      <c r="I75" s="82">
        <v>2.8885742033438716E-2</v>
      </c>
      <c r="J75" s="83">
        <v>3.4858774116016143E-2</v>
      </c>
    </row>
    <row r="76" spans="1:10" ht="16.5" thickBot="1" x14ac:dyDescent="0.25">
      <c r="A76" s="84" t="s">
        <v>133</v>
      </c>
      <c r="B76" s="81">
        <v>6.1886326823233473E-2</v>
      </c>
      <c r="C76" s="81">
        <v>0.10234435786679281</v>
      </c>
      <c r="D76" s="81">
        <v>7.0651601943683764E-2</v>
      </c>
      <c r="E76" s="81">
        <v>4.8329455419087404E-2</v>
      </c>
      <c r="F76" s="81">
        <v>2.6556680370942207E-2</v>
      </c>
      <c r="G76" s="82">
        <v>1.93525662930801E-2</v>
      </c>
      <c r="H76" s="82">
        <v>2.1922138202166722E-2</v>
      </c>
      <c r="I76" s="82">
        <v>1.8850719292170495E-2</v>
      </c>
      <c r="J76" s="83">
        <v>4.1260526215119581E-2</v>
      </c>
    </row>
    <row r="77" spans="1:10" ht="16.5" thickBot="1" x14ac:dyDescent="0.25">
      <c r="A77" s="76" t="s">
        <v>11</v>
      </c>
      <c r="B77" s="77">
        <v>5.2320759900065232E-2</v>
      </c>
      <c r="C77" s="77">
        <v>7.1485743082996656E-2</v>
      </c>
      <c r="D77" s="77">
        <v>5.2813178110278698E-2</v>
      </c>
      <c r="E77" s="77">
        <v>4.4090079415427495E-2</v>
      </c>
      <c r="F77" s="77">
        <v>2.4216348239394756E-2</v>
      </c>
      <c r="G77" s="78">
        <v>1.7076138535889716E-2</v>
      </c>
      <c r="H77" s="78">
        <v>1.9130311220156949E-2</v>
      </c>
      <c r="I77" s="78">
        <v>2.0694631833314152E-2</v>
      </c>
      <c r="J77" s="79">
        <v>3.4125657471788154E-2</v>
      </c>
    </row>
    <row r="78" spans="1:10" ht="15.75" x14ac:dyDescent="0.2">
      <c r="A78" s="84" t="s">
        <v>134</v>
      </c>
      <c r="B78" s="81">
        <v>6.3952208302813063E-2</v>
      </c>
      <c r="C78" s="81">
        <v>7.4343933656961791E-2</v>
      </c>
      <c r="D78" s="81">
        <v>5.5470881983590466E-2</v>
      </c>
      <c r="E78" s="81">
        <v>4.4286491072772993E-2</v>
      </c>
      <c r="F78" s="81">
        <v>2.7457861440858378E-2</v>
      </c>
      <c r="G78" s="82">
        <v>1.5612458300037367E-2</v>
      </c>
      <c r="H78" s="82">
        <v>1.9948303681709696E-2</v>
      </c>
      <c r="I78" s="82">
        <v>2.0162220632945836E-2</v>
      </c>
      <c r="J78" s="83">
        <v>3.6248735652198549E-2</v>
      </c>
    </row>
    <row r="79" spans="1:10" ht="15.75" x14ac:dyDescent="0.2">
      <c r="A79" s="84" t="s">
        <v>135</v>
      </c>
      <c r="B79" s="81">
        <v>4.4364588927499081E-2</v>
      </c>
      <c r="C79" s="81">
        <v>7.5391948623899918E-2</v>
      </c>
      <c r="D79" s="81">
        <v>6.1335250709250271E-2</v>
      </c>
      <c r="E79" s="81">
        <v>5.9057184033419724E-2</v>
      </c>
      <c r="F79" s="81">
        <v>2.8502189084353348E-2</v>
      </c>
      <c r="G79" s="82">
        <v>1.7833502291325395E-2</v>
      </c>
      <c r="H79" s="82">
        <v>2.0322736159504553E-2</v>
      </c>
      <c r="I79" s="82">
        <v>2.460421179804825E-2</v>
      </c>
      <c r="J79" s="83">
        <v>3.7367754093344849E-2</v>
      </c>
    </row>
    <row r="80" spans="1:10" ht="15.75" x14ac:dyDescent="0.2">
      <c r="A80" s="84" t="s">
        <v>136</v>
      </c>
      <c r="B80" s="81">
        <v>5.7070485314523259E-2</v>
      </c>
      <c r="C80" s="81">
        <v>8.1798278710188493E-2</v>
      </c>
      <c r="D80" s="81">
        <v>5.177840421300102E-2</v>
      </c>
      <c r="E80" s="81">
        <v>4.8955897351827989E-2</v>
      </c>
      <c r="F80" s="81">
        <v>2.1563662947760926E-2</v>
      </c>
      <c r="G80" s="82">
        <v>1.7519493815485926E-2</v>
      </c>
      <c r="H80" s="82">
        <v>1.6158260064478933E-2</v>
      </c>
      <c r="I80" s="82">
        <v>1.8074967534128766E-2</v>
      </c>
      <c r="J80" s="83">
        <v>3.5210979538492192E-2</v>
      </c>
    </row>
    <row r="81" spans="1:10" ht="16.5" thickBot="1" x14ac:dyDescent="0.25">
      <c r="A81" s="84" t="s">
        <v>137</v>
      </c>
      <c r="B81" s="81">
        <v>4.3318959359783707E-2</v>
      </c>
      <c r="C81" s="81">
        <v>5.7576146205060033E-2</v>
      </c>
      <c r="D81" s="81">
        <v>4.510963669031099E-2</v>
      </c>
      <c r="E81" s="81">
        <v>3.294312701903767E-2</v>
      </c>
      <c r="F81" s="81">
        <v>2.1086284978527648E-2</v>
      </c>
      <c r="G81" s="82">
        <v>1.7455625608832247E-2</v>
      </c>
      <c r="H81" s="82">
        <v>1.9783455469486861E-2</v>
      </c>
      <c r="I81" s="82">
        <v>2.0220443053410253E-2</v>
      </c>
      <c r="J81" s="83">
        <v>2.9290669024674431E-2</v>
      </c>
    </row>
    <row r="82" spans="1:10" ht="16.5" thickBot="1" x14ac:dyDescent="0.25">
      <c r="A82" s="76" t="s">
        <v>10</v>
      </c>
      <c r="B82" s="77">
        <v>4.1911127354052231E-2</v>
      </c>
      <c r="C82" s="77">
        <v>7.5035007402869724E-2</v>
      </c>
      <c r="D82" s="77">
        <v>5.2062231192781284E-2</v>
      </c>
      <c r="E82" s="77">
        <v>3.0105410616989632E-2</v>
      </c>
      <c r="F82" s="77">
        <v>1.3491904310453233E-2</v>
      </c>
      <c r="G82" s="78">
        <v>1.1947253230060495E-2</v>
      </c>
      <c r="H82" s="78">
        <v>1.6497783973076059E-2</v>
      </c>
      <c r="I82" s="78">
        <v>2.1923068345517757E-2</v>
      </c>
      <c r="J82" s="79">
        <v>2.8832862692626523E-2</v>
      </c>
    </row>
    <row r="83" spans="1:10" ht="16.5" thickBot="1" x14ac:dyDescent="0.25">
      <c r="A83" s="84" t="s">
        <v>10</v>
      </c>
      <c r="B83" s="81">
        <v>4.1911127354052231E-2</v>
      </c>
      <c r="C83" s="81">
        <v>7.5035007402869724E-2</v>
      </c>
      <c r="D83" s="81">
        <v>5.2062231192781284E-2</v>
      </c>
      <c r="E83" s="81">
        <v>3.0105410616989632E-2</v>
      </c>
      <c r="F83" s="81">
        <v>1.3491904310453233E-2</v>
      </c>
      <c r="G83" s="82">
        <v>1.1947253230060495E-2</v>
      </c>
      <c r="H83" s="82">
        <v>1.6497783973076059E-2</v>
      </c>
      <c r="I83" s="82">
        <v>2.1923068345517757E-2</v>
      </c>
      <c r="J83" s="83">
        <v>2.8832862692626523E-2</v>
      </c>
    </row>
    <row r="84" spans="1:10" ht="16.5" thickBot="1" x14ac:dyDescent="0.25">
      <c r="A84" s="76" t="s">
        <v>8</v>
      </c>
      <c r="B84" s="77">
        <v>5.0762628820711149E-2</v>
      </c>
      <c r="C84" s="77">
        <v>6.7124270957287263E-2</v>
      </c>
      <c r="D84" s="77">
        <v>3.9494533961227915E-2</v>
      </c>
      <c r="E84" s="77">
        <v>2.4995164773175416E-2</v>
      </c>
      <c r="F84" s="77">
        <v>1.2334042597399382E-2</v>
      </c>
      <c r="G84" s="78">
        <v>1.5785530006820658E-2</v>
      </c>
      <c r="H84" s="78">
        <v>1.8626247642579783E-2</v>
      </c>
      <c r="I84" s="78">
        <v>2.3183629146267853E-2</v>
      </c>
      <c r="J84" s="79">
        <v>2.8769670010645655E-2</v>
      </c>
    </row>
    <row r="85" spans="1:10" ht="15.75" x14ac:dyDescent="0.2">
      <c r="A85" s="80" t="s">
        <v>138</v>
      </c>
      <c r="B85" s="81">
        <v>1.8166781319265499E-2</v>
      </c>
      <c r="C85" s="81">
        <v>2.5478750483993739E-2</v>
      </c>
      <c r="D85" s="81">
        <v>3.7366812641563156E-2</v>
      </c>
      <c r="E85" s="81">
        <v>1.3295325322207502E-2</v>
      </c>
      <c r="F85" s="81">
        <v>7.6279377227501952E-3</v>
      </c>
      <c r="G85" s="82">
        <v>1.0389469948918512E-2</v>
      </c>
      <c r="H85" s="82">
        <v>2.8421513038027129E-2</v>
      </c>
      <c r="I85" s="82">
        <v>7.0015095763942325E-2</v>
      </c>
      <c r="J85" s="83">
        <v>2.312981001099235E-2</v>
      </c>
    </row>
    <row r="86" spans="1:10" ht="15.75" x14ac:dyDescent="0.2">
      <c r="A86" s="84" t="s">
        <v>139</v>
      </c>
      <c r="B86" s="81">
        <v>2.8081845397959587E-2</v>
      </c>
      <c r="C86" s="81">
        <v>7.1864937206798082E-2</v>
      </c>
      <c r="D86" s="81">
        <v>4.3101438949783598E-2</v>
      </c>
      <c r="E86" s="81">
        <v>2.3517649358871354E-2</v>
      </c>
      <c r="F86" s="81">
        <v>1.6677904730194645E-2</v>
      </c>
      <c r="G86" s="82">
        <v>2.1487888344450562E-2</v>
      </c>
      <c r="H86" s="82">
        <v>2.3007940332023625E-2</v>
      </c>
      <c r="I86" s="82">
        <v>3.3698149074128964E-2</v>
      </c>
      <c r="J86" s="83">
        <v>3.1244924288444727E-2</v>
      </c>
    </row>
    <row r="87" spans="1:10" ht="15.75" x14ac:dyDescent="0.2">
      <c r="A87" s="84" t="s">
        <v>140</v>
      </c>
      <c r="B87" s="81">
        <v>2.579630333220324E-2</v>
      </c>
      <c r="C87" s="81">
        <v>2.8979103852214444E-2</v>
      </c>
      <c r="D87" s="81">
        <v>2.4549017621093745E-2</v>
      </c>
      <c r="E87" s="81">
        <v>1.7040901362032488E-2</v>
      </c>
      <c r="F87" s="81">
        <v>2.3290364530617558E-2</v>
      </c>
      <c r="G87" s="82">
        <v>3.5501861128221637E-2</v>
      </c>
      <c r="H87" s="82">
        <v>3.3781399684659957E-2</v>
      </c>
      <c r="I87" s="82">
        <v>3.1822401064697158E-2</v>
      </c>
      <c r="J87" s="83">
        <v>2.7803136449092256E-2</v>
      </c>
    </row>
    <row r="88" spans="1:10" ht="15.75" x14ac:dyDescent="0.2">
      <c r="A88" s="84" t="s">
        <v>141</v>
      </c>
      <c r="B88" s="81">
        <v>6.6998774775809372E-2</v>
      </c>
      <c r="C88" s="81">
        <v>8.0208876705042481E-2</v>
      </c>
      <c r="D88" s="81">
        <v>4.6070485905644415E-2</v>
      </c>
      <c r="E88" s="81">
        <v>2.6729786167729312E-2</v>
      </c>
      <c r="F88" s="81">
        <v>9.5104713048314009E-3</v>
      </c>
      <c r="G88" s="82">
        <v>1.0355257207292691E-2</v>
      </c>
      <c r="H88" s="82">
        <v>1.4110268781155825E-2</v>
      </c>
      <c r="I88" s="82">
        <v>1.7053814484441907E-2</v>
      </c>
      <c r="J88" s="83">
        <v>2.8549174413721328E-2</v>
      </c>
    </row>
    <row r="89" spans="1:10" ht="15.75" x14ac:dyDescent="0.2">
      <c r="A89" s="84" t="s">
        <v>142</v>
      </c>
      <c r="B89" s="81">
        <v>1.7730318484319978E-2</v>
      </c>
      <c r="C89" s="81">
        <v>2.771483248262048E-2</v>
      </c>
      <c r="D89" s="81">
        <v>1.3047237372587646E-2</v>
      </c>
      <c r="E89" s="81">
        <v>3.4478135694865297E-2</v>
      </c>
      <c r="F89" s="81">
        <v>2.4182246860415497E-2</v>
      </c>
      <c r="G89" s="82">
        <v>4.2192547298592536E-2</v>
      </c>
      <c r="H89" s="82">
        <v>3.8026374064682338E-2</v>
      </c>
      <c r="I89" s="82">
        <v>3.8881735426865273E-2</v>
      </c>
      <c r="J89" s="83">
        <v>2.9075594540640352E-2</v>
      </c>
    </row>
    <row r="90" spans="1:10" ht="16.5" thickBot="1" x14ac:dyDescent="0.25">
      <c r="A90" s="84" t="s">
        <v>143</v>
      </c>
      <c r="B90" s="81">
        <v>4.6031354295832466E-2</v>
      </c>
      <c r="C90" s="81">
        <v>8.3571142732858109E-2</v>
      </c>
      <c r="D90" s="81">
        <v>3.8264641122762698E-2</v>
      </c>
      <c r="E90" s="81">
        <v>2.6409784982613507E-2</v>
      </c>
      <c r="F90" s="81">
        <v>7.6635982789199641E-3</v>
      </c>
      <c r="G90" s="82">
        <v>1.4449631621466258E-2</v>
      </c>
      <c r="H90" s="82">
        <v>2.006633560934689E-2</v>
      </c>
      <c r="I90" s="82">
        <v>2.9051452714994978E-2</v>
      </c>
      <c r="J90" s="83">
        <v>2.9341965559710376E-2</v>
      </c>
    </row>
    <row r="91" spans="1:10" ht="16.5" thickBot="1" x14ac:dyDescent="0.25">
      <c r="A91" s="92" t="s">
        <v>6</v>
      </c>
      <c r="B91" s="93">
        <v>0</v>
      </c>
      <c r="C91" s="93">
        <v>0</v>
      </c>
      <c r="D91" s="93">
        <v>0</v>
      </c>
      <c r="E91" s="93">
        <v>0</v>
      </c>
      <c r="F91" s="93">
        <v>0</v>
      </c>
      <c r="G91" s="94">
        <v>0</v>
      </c>
      <c r="H91" s="94">
        <v>0</v>
      </c>
      <c r="I91" s="94">
        <v>0</v>
      </c>
      <c r="J91" s="79">
        <v>0</v>
      </c>
    </row>
    <row r="92" spans="1:10" ht="18" customHeight="1" x14ac:dyDescent="0.2">
      <c r="A92" s="96" t="s">
        <v>5</v>
      </c>
      <c r="B92" s="97">
        <v>5.3965170605541644E-2</v>
      </c>
      <c r="C92" s="97">
        <v>7.5499409229154976E-2</v>
      </c>
      <c r="D92" s="97">
        <v>4.7757217921226419E-2</v>
      </c>
      <c r="E92" s="97">
        <v>2.8235694917235241E-2</v>
      </c>
      <c r="F92" s="97">
        <v>1.4706866746937136E-2</v>
      </c>
      <c r="G92" s="98">
        <v>1.3166817585908824E-2</v>
      </c>
      <c r="H92" s="98">
        <v>1.6890710655258614E-2</v>
      </c>
      <c r="I92" s="98">
        <v>2.1667438644351097E-2</v>
      </c>
      <c r="J92" s="88">
        <v>3.0493298716247678E-2</v>
      </c>
    </row>
    <row r="93" spans="1:10" ht="30" customHeight="1" x14ac:dyDescent="0.2">
      <c r="A93" s="119" t="str">
        <f>IFERROR(INDEX(Footnotes!$D:$D,MATCH(Footnotes!$B$22,Footnotes!$B:$B,0)),"")</f>
        <v>Participation rate refers to the proportion of general population that are NDIS participants.</v>
      </c>
      <c r="B93" s="119"/>
      <c r="C93" s="119"/>
      <c r="D93" s="119"/>
      <c r="E93" s="119"/>
      <c r="F93" s="119"/>
      <c r="G93" s="119"/>
      <c r="H93" s="119"/>
      <c r="I93" s="119"/>
      <c r="J93" s="119"/>
    </row>
    <row r="94" spans="1:10" ht="12.6" customHeight="1" x14ac:dyDescent="0.2">
      <c r="A94" s="117" t="s">
        <v>55</v>
      </c>
      <c r="B94" s="117"/>
      <c r="C94" s="117"/>
      <c r="D94" s="117"/>
      <c r="E94" s="117"/>
      <c r="F94" s="117"/>
      <c r="G94" s="117"/>
      <c r="H94" s="117"/>
      <c r="I94" s="117"/>
      <c r="J94" s="117"/>
    </row>
  </sheetData>
  <mergeCells count="3">
    <mergeCell ref="A1:J1"/>
    <mergeCell ref="A93:J93"/>
    <mergeCell ref="A94:J94"/>
  </mergeCells>
  <conditionalFormatting sqref="A93">
    <cfRule type="containsErrors" dxfId="29" priority="1">
      <formula>ISERROR(A93)</formula>
    </cfRule>
  </conditionalFormatting>
  <hyperlinks>
    <hyperlink ref="A94" location="TableOfContents!A1" display="Back to Table of Contents" xr:uid="{A4E575D7-5E4E-4A16-8634-CC4AF3A4D6FB}"/>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J94"/>
  <sheetViews>
    <sheetView zoomScaleNormal="100" workbookViewId="0">
      <selection sqref="A1:XFD1"/>
    </sheetView>
  </sheetViews>
  <sheetFormatPr defaultColWidth="0" defaultRowHeight="15" zeroHeight="1" x14ac:dyDescent="0.2"/>
  <cols>
    <col min="1" max="1" width="37.140625" style="23" bestFit="1" customWidth="1"/>
    <col min="2" max="2" width="12.85546875" style="23" bestFit="1" customWidth="1"/>
    <col min="3" max="3" width="14.140625" style="23" bestFit="1" customWidth="1"/>
    <col min="4" max="9" width="15.42578125" style="23" bestFit="1" customWidth="1"/>
    <col min="10" max="10" width="22.42578125" style="23" bestFit="1" customWidth="1"/>
    <col min="11" max="16384" width="9.140625" style="23" hidden="1"/>
  </cols>
  <sheetData>
    <row r="1" spans="1:10" s="122" customFormat="1" x14ac:dyDescent="0.2">
      <c r="A1" s="122" t="str">
        <f>n_t006h</f>
        <v>Table O.6 Participation rates for female participants by service district and age group as at 31 December 2022</v>
      </c>
    </row>
    <row r="2" spans="1:10" s="111" customFormat="1" ht="16.5" thickBot="1" x14ac:dyDescent="0.25">
      <c r="A2" s="75" t="s">
        <v>47</v>
      </c>
      <c r="B2" s="112" t="s">
        <v>39</v>
      </c>
      <c r="C2" s="112" t="s">
        <v>40</v>
      </c>
      <c r="D2" s="112" t="s">
        <v>41</v>
      </c>
      <c r="E2" s="112" t="s">
        <v>42</v>
      </c>
      <c r="F2" s="112" t="s">
        <v>43</v>
      </c>
      <c r="G2" s="112" t="s">
        <v>44</v>
      </c>
      <c r="H2" s="112" t="s">
        <v>45</v>
      </c>
      <c r="I2" s="113" t="s">
        <v>46</v>
      </c>
      <c r="J2" s="108" t="s">
        <v>57</v>
      </c>
    </row>
    <row r="3" spans="1:10" ht="16.5" thickBot="1" x14ac:dyDescent="0.25">
      <c r="A3" s="76" t="s">
        <v>64</v>
      </c>
      <c r="B3" s="77">
        <v>2.3559567209866062E-2</v>
      </c>
      <c r="C3" s="77">
        <v>3.120622144508961E-2</v>
      </c>
      <c r="D3" s="77">
        <v>2.2995174475181113E-2</v>
      </c>
      <c r="E3" s="77">
        <v>1.6540964372057917E-2</v>
      </c>
      <c r="F3" s="77">
        <v>9.3877289460278738E-3</v>
      </c>
      <c r="G3" s="78">
        <v>9.75779313072744E-3</v>
      </c>
      <c r="H3" s="78">
        <v>1.3494955409469642E-2</v>
      </c>
      <c r="I3" s="78">
        <v>1.8138111709269995E-2</v>
      </c>
      <c r="J3" s="79">
        <v>1.6632122566267119E-2</v>
      </c>
    </row>
    <row r="4" spans="1:10" ht="15.75" x14ac:dyDescent="0.2">
      <c r="A4" s="80" t="s">
        <v>65</v>
      </c>
      <c r="B4" s="81">
        <v>3.5014867176959313E-2</v>
      </c>
      <c r="C4" s="81">
        <v>4.2726581116988148E-2</v>
      </c>
      <c r="D4" s="81">
        <v>3.4039934808337592E-2</v>
      </c>
      <c r="E4" s="81">
        <v>2.7213378333239609E-2</v>
      </c>
      <c r="F4" s="81">
        <v>1.7195737785269536E-2</v>
      </c>
      <c r="G4" s="82">
        <v>1.6721122379425864E-2</v>
      </c>
      <c r="H4" s="82">
        <v>1.8528239869199572E-2</v>
      </c>
      <c r="I4" s="82">
        <v>2.3056850719143426E-2</v>
      </c>
      <c r="J4" s="83">
        <v>2.5215292951029807E-2</v>
      </c>
    </row>
    <row r="5" spans="1:10" ht="15.75" x14ac:dyDescent="0.2">
      <c r="A5" s="84" t="s">
        <v>66</v>
      </c>
      <c r="B5" s="81">
        <v>2.4699544543536137E-2</v>
      </c>
      <c r="C5" s="81">
        <v>4.7161539517488534E-2</v>
      </c>
      <c r="D5" s="81">
        <v>3.5737200054319414E-2</v>
      </c>
      <c r="E5" s="81">
        <v>2.5273057418066791E-2</v>
      </c>
      <c r="F5" s="81">
        <v>1.7418943231530759E-2</v>
      </c>
      <c r="G5" s="82">
        <v>1.4746457864665798E-2</v>
      </c>
      <c r="H5" s="82">
        <v>1.6448925214325835E-2</v>
      </c>
      <c r="I5" s="82">
        <v>2.2736177675988057E-2</v>
      </c>
      <c r="J5" s="83">
        <v>2.3939734545932234E-2</v>
      </c>
    </row>
    <row r="6" spans="1:10" ht="15.75" x14ac:dyDescent="0.2">
      <c r="A6" s="84" t="s">
        <v>67</v>
      </c>
      <c r="B6" s="81">
        <v>2.9730900174236716E-2</v>
      </c>
      <c r="C6" s="81">
        <v>4.2801270357000508E-2</v>
      </c>
      <c r="D6" s="81">
        <v>2.4454864205507312E-2</v>
      </c>
      <c r="E6" s="81">
        <v>2.6971442426446404E-2</v>
      </c>
      <c r="F6" s="81">
        <v>1.5299915584496998E-2</v>
      </c>
      <c r="G6" s="82">
        <v>1.8394616768535241E-2</v>
      </c>
      <c r="H6" s="82">
        <v>1.4223097698674593E-2</v>
      </c>
      <c r="I6" s="82">
        <v>2.0114449439636393E-2</v>
      </c>
      <c r="J6" s="83">
        <v>2.2818441280538525E-2</v>
      </c>
    </row>
    <row r="7" spans="1:10" ht="15.75" x14ac:dyDescent="0.2">
      <c r="A7" s="84" t="s">
        <v>68</v>
      </c>
      <c r="B7" s="81">
        <v>1.8376028725481997E-2</v>
      </c>
      <c r="C7" s="81">
        <v>3.3154649780293623E-2</v>
      </c>
      <c r="D7" s="81">
        <v>2.6906104144135488E-2</v>
      </c>
      <c r="E7" s="81">
        <v>1.9701294001595406E-2</v>
      </c>
      <c r="F7" s="81">
        <v>1.5086588986892453E-2</v>
      </c>
      <c r="G7" s="82">
        <v>1.4247232953583423E-2</v>
      </c>
      <c r="H7" s="82">
        <v>1.7624121299862516E-2</v>
      </c>
      <c r="I7" s="82">
        <v>2.1555586050324354E-2</v>
      </c>
      <c r="J7" s="83">
        <v>2.0013186106832278E-2</v>
      </c>
    </row>
    <row r="8" spans="1:10" ht="15.75" x14ac:dyDescent="0.2">
      <c r="A8" s="84" t="s">
        <v>69</v>
      </c>
      <c r="B8" s="81">
        <v>4.5187758000677959E-2</v>
      </c>
      <c r="C8" s="81">
        <v>5.47645780985569E-2</v>
      </c>
      <c r="D8" s="81">
        <v>3.4431146379267176E-2</v>
      </c>
      <c r="E8" s="81">
        <v>3.2069961475230259E-2</v>
      </c>
      <c r="F8" s="81">
        <v>1.8316196107938523E-2</v>
      </c>
      <c r="G8" s="82">
        <v>1.6568904496388974E-2</v>
      </c>
      <c r="H8" s="82">
        <v>1.6683655437465427E-2</v>
      </c>
      <c r="I8" s="82">
        <v>2.0958842548666926E-2</v>
      </c>
      <c r="J8" s="83">
        <v>2.7751272665113201E-2</v>
      </c>
    </row>
    <row r="9" spans="1:10" ht="15.75" x14ac:dyDescent="0.2">
      <c r="A9" s="84" t="s">
        <v>70</v>
      </c>
      <c r="B9" s="81">
        <v>3.2221106554438578E-2</v>
      </c>
      <c r="C9" s="81">
        <v>3.4636100758217901E-2</v>
      </c>
      <c r="D9" s="81">
        <v>2.4439505204135663E-2</v>
      </c>
      <c r="E9" s="81">
        <v>2.4862037591763957E-2</v>
      </c>
      <c r="F9" s="81">
        <v>1.5750940949274553E-2</v>
      </c>
      <c r="G9" s="82">
        <v>1.3720556766914891E-2</v>
      </c>
      <c r="H9" s="82">
        <v>1.6501182723455292E-2</v>
      </c>
      <c r="I9" s="82">
        <v>2.0200342704132169E-2</v>
      </c>
      <c r="J9" s="83">
        <v>2.1935563086237547E-2</v>
      </c>
    </row>
    <row r="10" spans="1:10" ht="15.75" x14ac:dyDescent="0.2">
      <c r="A10" s="84" t="s">
        <v>71</v>
      </c>
      <c r="B10" s="81">
        <v>2.5372258317210711E-2</v>
      </c>
      <c r="C10" s="81">
        <v>4.1439859789947131E-2</v>
      </c>
      <c r="D10" s="81">
        <v>2.9973743329859744E-2</v>
      </c>
      <c r="E10" s="81">
        <v>2.1376539574379592E-2</v>
      </c>
      <c r="F10" s="81">
        <v>1.1758631300960096E-2</v>
      </c>
      <c r="G10" s="82">
        <v>1.1372232208659004E-2</v>
      </c>
      <c r="H10" s="82">
        <v>1.4677399605543871E-2</v>
      </c>
      <c r="I10" s="82">
        <v>1.6156853765460059E-2</v>
      </c>
      <c r="J10" s="83">
        <v>1.9783992262224343E-2</v>
      </c>
    </row>
    <row r="11" spans="1:10" ht="15.75" x14ac:dyDescent="0.2">
      <c r="A11" s="84" t="s">
        <v>72</v>
      </c>
      <c r="B11" s="81">
        <v>1.2642876278583419E-2</v>
      </c>
      <c r="C11" s="81">
        <v>1.6790875771998802E-2</v>
      </c>
      <c r="D11" s="81">
        <v>1.292121172728353E-2</v>
      </c>
      <c r="E11" s="81">
        <v>1.0218900489143194E-2</v>
      </c>
      <c r="F11" s="81">
        <v>5.7390766012577971E-3</v>
      </c>
      <c r="G11" s="82">
        <v>5.0325116179455046E-3</v>
      </c>
      <c r="H11" s="82">
        <v>8.4364536711533256E-3</v>
      </c>
      <c r="I11" s="82">
        <v>1.2948930511095335E-2</v>
      </c>
      <c r="J11" s="83">
        <v>9.7095255846361677E-3</v>
      </c>
    </row>
    <row r="12" spans="1:10" ht="15.75" x14ac:dyDescent="0.2">
      <c r="A12" s="84" t="s">
        <v>73</v>
      </c>
      <c r="B12" s="81">
        <v>2.7595641019658196E-2</v>
      </c>
      <c r="C12" s="81">
        <v>4.0819870579841822E-2</v>
      </c>
      <c r="D12" s="81">
        <v>3.0529436842932637E-2</v>
      </c>
      <c r="E12" s="81">
        <v>3.492977467159751E-2</v>
      </c>
      <c r="F12" s="81">
        <v>1.9388404743582936E-2</v>
      </c>
      <c r="G12" s="82">
        <v>1.4424870877303543E-2</v>
      </c>
      <c r="H12" s="82">
        <v>1.607080151487103E-2</v>
      </c>
      <c r="I12" s="82">
        <v>1.8234656846506714E-2</v>
      </c>
      <c r="J12" s="83">
        <v>2.3045564050611398E-2</v>
      </c>
    </row>
    <row r="13" spans="1:10" ht="15.75" x14ac:dyDescent="0.2">
      <c r="A13" s="84" t="s">
        <v>74</v>
      </c>
      <c r="B13" s="81">
        <v>1.510562252646758E-2</v>
      </c>
      <c r="C13" s="81">
        <v>2.1079747909553623E-2</v>
      </c>
      <c r="D13" s="81">
        <v>1.5461624665437919E-2</v>
      </c>
      <c r="E13" s="81">
        <v>8.6151125347865773E-3</v>
      </c>
      <c r="F13" s="81">
        <v>4.7105044749870349E-3</v>
      </c>
      <c r="G13" s="82">
        <v>6.5592571995613221E-3</v>
      </c>
      <c r="H13" s="82">
        <v>1.0115524406524894E-2</v>
      </c>
      <c r="I13" s="82">
        <v>1.4238016015262502E-2</v>
      </c>
      <c r="J13" s="83">
        <v>1.0462204909609016E-2</v>
      </c>
    </row>
    <row r="14" spans="1:10" ht="15.75" x14ac:dyDescent="0.2">
      <c r="A14" s="84" t="s">
        <v>75</v>
      </c>
      <c r="B14" s="81">
        <v>2.3376134790401376E-2</v>
      </c>
      <c r="C14" s="81">
        <v>3.014889112420464E-2</v>
      </c>
      <c r="D14" s="81">
        <v>1.9433044596566272E-2</v>
      </c>
      <c r="E14" s="81">
        <v>1.6525431315770934E-2</v>
      </c>
      <c r="F14" s="81">
        <v>9.1056230948759441E-3</v>
      </c>
      <c r="G14" s="82">
        <v>8.7984648814140691E-3</v>
      </c>
      <c r="H14" s="82">
        <v>1.295168605943307E-2</v>
      </c>
      <c r="I14" s="82">
        <v>1.8256955981522754E-2</v>
      </c>
      <c r="J14" s="83">
        <v>1.6285876822374683E-2</v>
      </c>
    </row>
    <row r="15" spans="1:10" ht="15.75" x14ac:dyDescent="0.2">
      <c r="A15" s="84" t="s">
        <v>76</v>
      </c>
      <c r="B15" s="81">
        <v>2.1236616724092622E-2</v>
      </c>
      <c r="C15" s="81">
        <v>3.3833300311987433E-2</v>
      </c>
      <c r="D15" s="81">
        <v>2.6552172058156433E-2</v>
      </c>
      <c r="E15" s="81">
        <v>2.4429477918482507E-2</v>
      </c>
      <c r="F15" s="81">
        <v>1.4593892642968986E-2</v>
      </c>
      <c r="G15" s="82">
        <v>1.2948869732238339E-2</v>
      </c>
      <c r="H15" s="82">
        <v>1.4435684572033397E-2</v>
      </c>
      <c r="I15" s="82">
        <v>1.7938790305976133E-2</v>
      </c>
      <c r="J15" s="83">
        <v>1.9358558575217039E-2</v>
      </c>
    </row>
    <row r="16" spans="1:10" ht="15.75" x14ac:dyDescent="0.2">
      <c r="A16" s="84" t="s">
        <v>77</v>
      </c>
      <c r="B16" s="81">
        <v>1.183630162091321E-2</v>
      </c>
      <c r="C16" s="81">
        <v>2.0786011030253768E-2</v>
      </c>
      <c r="D16" s="81">
        <v>1.4888356578553166E-2</v>
      </c>
      <c r="E16" s="81">
        <v>4.4847209140645135E-3</v>
      </c>
      <c r="F16" s="81">
        <v>3.0121857344999696E-3</v>
      </c>
      <c r="G16" s="82">
        <v>5.2873640147776861E-3</v>
      </c>
      <c r="H16" s="82">
        <v>9.966994341878279E-3</v>
      </c>
      <c r="I16" s="82">
        <v>1.4808786301803418E-2</v>
      </c>
      <c r="J16" s="83">
        <v>7.7832460836878784E-3</v>
      </c>
    </row>
    <row r="17" spans="1:10" ht="15.75" x14ac:dyDescent="0.2">
      <c r="A17" s="84" t="s">
        <v>78</v>
      </c>
      <c r="B17" s="81">
        <v>2.8632360613789931E-2</v>
      </c>
      <c r="C17" s="81">
        <v>3.2446151452641361E-2</v>
      </c>
      <c r="D17" s="81">
        <v>3.0365749036396179E-2</v>
      </c>
      <c r="E17" s="81">
        <v>2.3526993307224731E-2</v>
      </c>
      <c r="F17" s="81">
        <v>1.4600778485386828E-2</v>
      </c>
      <c r="G17" s="82">
        <v>1.3761068063422742E-2</v>
      </c>
      <c r="H17" s="82">
        <v>1.7196059126374428E-2</v>
      </c>
      <c r="I17" s="82">
        <v>2.1242933104258468E-2</v>
      </c>
      <c r="J17" s="83">
        <v>2.1652583054390988E-2</v>
      </c>
    </row>
    <row r="18" spans="1:10" ht="16.5" thickBot="1" x14ac:dyDescent="0.25">
      <c r="A18" s="85" t="s">
        <v>79</v>
      </c>
      <c r="B18" s="81">
        <v>2.5442156385551883E-2</v>
      </c>
      <c r="C18" s="81">
        <v>2.5239856518094198E-2</v>
      </c>
      <c r="D18" s="81">
        <v>1.7306166356737634E-2</v>
      </c>
      <c r="E18" s="81">
        <v>1.3748099864995204E-2</v>
      </c>
      <c r="F18" s="81">
        <v>7.4455668568143485E-3</v>
      </c>
      <c r="G18" s="82">
        <v>7.7611602083599062E-3</v>
      </c>
      <c r="H18" s="82">
        <v>1.2607941136453372E-2</v>
      </c>
      <c r="I18" s="82">
        <v>1.7228842709032757E-2</v>
      </c>
      <c r="J18" s="83">
        <v>1.4595198528533521E-2</v>
      </c>
    </row>
    <row r="19" spans="1:10" ht="16.5" thickBot="1" x14ac:dyDescent="0.25">
      <c r="A19" s="76" t="s">
        <v>15</v>
      </c>
      <c r="B19" s="77">
        <v>2.7699737794588862E-2</v>
      </c>
      <c r="C19" s="77">
        <v>3.6943150305221696E-2</v>
      </c>
      <c r="D19" s="77">
        <v>2.5536655100852967E-2</v>
      </c>
      <c r="E19" s="77">
        <v>1.5057887905839007E-2</v>
      </c>
      <c r="F19" s="77">
        <v>9.7217332562788781E-3</v>
      </c>
      <c r="G19" s="78">
        <v>1.1922088553658287E-2</v>
      </c>
      <c r="H19" s="78">
        <v>1.7073370177276635E-2</v>
      </c>
      <c r="I19" s="78">
        <v>2.1314358040687074E-2</v>
      </c>
      <c r="J19" s="79">
        <v>1.8900187937228762E-2</v>
      </c>
    </row>
    <row r="20" spans="1:10" ht="15.75" x14ac:dyDescent="0.2">
      <c r="A20" s="80" t="s">
        <v>80</v>
      </c>
      <c r="B20" s="81">
        <v>3.0741161979017328E-2</v>
      </c>
      <c r="C20" s="81">
        <v>5.4867594596038578E-2</v>
      </c>
      <c r="D20" s="81">
        <v>3.9105777511091261E-2</v>
      </c>
      <c r="E20" s="81">
        <v>2.8964290995638884E-2</v>
      </c>
      <c r="F20" s="81">
        <v>1.7238201932002879E-2</v>
      </c>
      <c r="G20" s="82">
        <v>1.8431013503337784E-2</v>
      </c>
      <c r="H20" s="82">
        <v>2.2655872081185777E-2</v>
      </c>
      <c r="I20" s="82">
        <v>2.7620260222875118E-2</v>
      </c>
      <c r="J20" s="83">
        <v>2.7951966760598235E-2</v>
      </c>
    </row>
    <row r="21" spans="1:10" ht="15.75" x14ac:dyDescent="0.2">
      <c r="A21" s="84" t="s">
        <v>81</v>
      </c>
      <c r="B21" s="81">
        <v>2.7331813996900507E-2</v>
      </c>
      <c r="C21" s="81">
        <v>4.2032525516444777E-2</v>
      </c>
      <c r="D21" s="81">
        <v>3.4497453833292405E-2</v>
      </c>
      <c r="E21" s="81">
        <v>2.88241838799842E-2</v>
      </c>
      <c r="F21" s="81">
        <v>1.6835121247347245E-2</v>
      </c>
      <c r="G21" s="82">
        <v>1.5772171415648725E-2</v>
      </c>
      <c r="H21" s="82">
        <v>2.0299088472015576E-2</v>
      </c>
      <c r="I21" s="82">
        <v>2.5874772929348051E-2</v>
      </c>
      <c r="J21" s="83">
        <v>2.499779145079704E-2</v>
      </c>
    </row>
    <row r="22" spans="1:10" ht="15.75" x14ac:dyDescent="0.2">
      <c r="A22" s="84" t="s">
        <v>82</v>
      </c>
      <c r="B22" s="81">
        <v>3.7545156347239594E-2</v>
      </c>
      <c r="C22" s="81">
        <v>5.2141522479951546E-2</v>
      </c>
      <c r="D22" s="81">
        <v>4.1063128103784589E-2</v>
      </c>
      <c r="E22" s="81">
        <v>2.7132471283701828E-2</v>
      </c>
      <c r="F22" s="81">
        <v>1.8776667199918756E-2</v>
      </c>
      <c r="G22" s="82">
        <v>1.9734814326739503E-2</v>
      </c>
      <c r="H22" s="82">
        <v>2.0493725635226417E-2</v>
      </c>
      <c r="I22" s="82">
        <v>2.1992288487723229E-2</v>
      </c>
      <c r="J22" s="83">
        <v>2.7971914337288063E-2</v>
      </c>
    </row>
    <row r="23" spans="1:10" ht="15.75" x14ac:dyDescent="0.2">
      <c r="A23" s="84" t="s">
        <v>83</v>
      </c>
      <c r="B23" s="81">
        <v>2.2565165477502765E-2</v>
      </c>
      <c r="C23" s="81">
        <v>3.2349913075831932E-2</v>
      </c>
      <c r="D23" s="81">
        <v>2.4538054455070589E-2</v>
      </c>
      <c r="E23" s="81">
        <v>1.2186051318181759E-2</v>
      </c>
      <c r="F23" s="81">
        <v>7.0272198972791975E-3</v>
      </c>
      <c r="G23" s="82">
        <v>9.5879205382346927E-3</v>
      </c>
      <c r="H23" s="82">
        <v>1.5895802984669759E-2</v>
      </c>
      <c r="I23" s="82">
        <v>2.1965187244199939E-2</v>
      </c>
      <c r="J23" s="83">
        <v>1.5915923200079354E-2</v>
      </c>
    </row>
    <row r="24" spans="1:10" ht="15.75" x14ac:dyDescent="0.2">
      <c r="A24" s="84" t="s">
        <v>84</v>
      </c>
      <c r="B24" s="81">
        <v>3.0761395563760802E-2</v>
      </c>
      <c r="C24" s="81">
        <v>4.7282407666238806E-2</v>
      </c>
      <c r="D24" s="81">
        <v>2.5622114356823808E-2</v>
      </c>
      <c r="E24" s="81">
        <v>2.7808518775484337E-2</v>
      </c>
      <c r="F24" s="81">
        <v>2.1157260717722455E-2</v>
      </c>
      <c r="G24" s="82">
        <v>1.9928976923893952E-2</v>
      </c>
      <c r="H24" s="82">
        <v>2.440407701185519E-2</v>
      </c>
      <c r="I24" s="82">
        <v>2.6933994585199253E-2</v>
      </c>
      <c r="J24" s="83">
        <v>2.7501799676433736E-2</v>
      </c>
    </row>
    <row r="25" spans="1:10" ht="15.75" x14ac:dyDescent="0.2">
      <c r="A25" s="84" t="s">
        <v>85</v>
      </c>
      <c r="B25" s="81">
        <v>3.5004498491838218E-2</v>
      </c>
      <c r="C25" s="81">
        <v>4.7010558437629003E-2</v>
      </c>
      <c r="D25" s="81">
        <v>2.7611685277244363E-2</v>
      </c>
      <c r="E25" s="81">
        <v>2.4276516110451899E-2</v>
      </c>
      <c r="F25" s="81">
        <v>1.8507401605732651E-2</v>
      </c>
      <c r="G25" s="82">
        <v>1.6033162402795155E-2</v>
      </c>
      <c r="H25" s="82">
        <v>2.0548294818101914E-2</v>
      </c>
      <c r="I25" s="82">
        <v>2.1032934262234043E-2</v>
      </c>
      <c r="J25" s="83">
        <v>2.532028324637163E-2</v>
      </c>
    </row>
    <row r="26" spans="1:10" ht="15.75" x14ac:dyDescent="0.2">
      <c r="A26" s="84" t="s">
        <v>86</v>
      </c>
      <c r="B26" s="81">
        <v>2.8029452617005759E-2</v>
      </c>
      <c r="C26" s="81">
        <v>3.9518045780861676E-2</v>
      </c>
      <c r="D26" s="81">
        <v>2.7759398386040739E-2</v>
      </c>
      <c r="E26" s="81">
        <v>2.8713837763525332E-2</v>
      </c>
      <c r="F26" s="81">
        <v>2.051645659534557E-2</v>
      </c>
      <c r="G26" s="82">
        <v>2.0926999547022082E-2</v>
      </c>
      <c r="H26" s="82">
        <v>2.2807708428301366E-2</v>
      </c>
      <c r="I26" s="82">
        <v>2.1778060522967477E-2</v>
      </c>
      <c r="J26" s="83">
        <v>2.5398613757429984E-2</v>
      </c>
    </row>
    <row r="27" spans="1:10" ht="15.75" x14ac:dyDescent="0.2">
      <c r="A27" s="84" t="s">
        <v>87</v>
      </c>
      <c r="B27" s="81">
        <v>1.9691230899272365E-2</v>
      </c>
      <c r="C27" s="81">
        <v>2.3036513604926968E-2</v>
      </c>
      <c r="D27" s="81">
        <v>1.5864880476898609E-2</v>
      </c>
      <c r="E27" s="81">
        <v>9.056373431735933E-3</v>
      </c>
      <c r="F27" s="81">
        <v>7.0617818256154619E-3</v>
      </c>
      <c r="G27" s="82">
        <v>8.6765474489001581E-3</v>
      </c>
      <c r="H27" s="82">
        <v>1.2594326490992451E-2</v>
      </c>
      <c r="I27" s="82">
        <v>1.7578178411473595E-2</v>
      </c>
      <c r="J27" s="83">
        <v>1.3129724322549286E-2</v>
      </c>
    </row>
    <row r="28" spans="1:10" ht="15.75" x14ac:dyDescent="0.2">
      <c r="A28" s="84" t="s">
        <v>88</v>
      </c>
      <c r="B28" s="81">
        <v>2.4235526304619205E-2</v>
      </c>
      <c r="C28" s="81">
        <v>4.3107897742395422E-2</v>
      </c>
      <c r="D28" s="81">
        <v>2.8418635450978769E-2</v>
      </c>
      <c r="E28" s="81">
        <v>1.7346790628331873E-2</v>
      </c>
      <c r="F28" s="81">
        <v>1.3346784141278612E-2</v>
      </c>
      <c r="G28" s="82">
        <v>1.3895960714088808E-2</v>
      </c>
      <c r="H28" s="82">
        <v>1.8145780466459295E-2</v>
      </c>
      <c r="I28" s="82">
        <v>2.1064725107220805E-2</v>
      </c>
      <c r="J28" s="83">
        <v>2.1025758212210421E-2</v>
      </c>
    </row>
    <row r="29" spans="1:10" ht="15.75" x14ac:dyDescent="0.2">
      <c r="A29" s="84" t="s">
        <v>89</v>
      </c>
      <c r="B29" s="81">
        <v>3.4871084640622017E-2</v>
      </c>
      <c r="C29" s="81">
        <v>4.2639408776863758E-2</v>
      </c>
      <c r="D29" s="81">
        <v>3.0232536260578726E-2</v>
      </c>
      <c r="E29" s="81">
        <v>1.516592884477583E-2</v>
      </c>
      <c r="F29" s="81">
        <v>8.285128171372268E-3</v>
      </c>
      <c r="G29" s="82">
        <v>1.0274081622482929E-2</v>
      </c>
      <c r="H29" s="82">
        <v>1.7751915017302167E-2</v>
      </c>
      <c r="I29" s="82">
        <v>2.6723958617155475E-2</v>
      </c>
      <c r="J29" s="83">
        <v>2.0200583987981954E-2</v>
      </c>
    </row>
    <row r="30" spans="1:10" ht="15.75" x14ac:dyDescent="0.2">
      <c r="A30" s="84" t="s">
        <v>90</v>
      </c>
      <c r="B30" s="81">
        <v>2.3657113675134647E-2</v>
      </c>
      <c r="C30" s="81">
        <v>3.0953333126963724E-2</v>
      </c>
      <c r="D30" s="81">
        <v>2.2671381507175913E-2</v>
      </c>
      <c r="E30" s="81">
        <v>1.1665256279544376E-2</v>
      </c>
      <c r="F30" s="81">
        <v>7.9753297196091828E-3</v>
      </c>
      <c r="G30" s="82">
        <v>1.1641330983991194E-2</v>
      </c>
      <c r="H30" s="82">
        <v>1.5668924621826875E-2</v>
      </c>
      <c r="I30" s="82">
        <v>2.0390091523267928E-2</v>
      </c>
      <c r="J30" s="83">
        <v>1.644926852646978E-2</v>
      </c>
    </row>
    <row r="31" spans="1:10" ht="15.75" x14ac:dyDescent="0.2">
      <c r="A31" s="84" t="s">
        <v>91</v>
      </c>
      <c r="B31" s="81">
        <v>2.8110488055692939E-2</v>
      </c>
      <c r="C31" s="81">
        <v>3.0450481243539142E-2</v>
      </c>
      <c r="D31" s="81">
        <v>2.2857394327199541E-2</v>
      </c>
      <c r="E31" s="81">
        <v>1.5807849459927269E-2</v>
      </c>
      <c r="F31" s="81">
        <v>8.5077386459257876E-3</v>
      </c>
      <c r="G31" s="82">
        <v>1.0698929268815112E-2</v>
      </c>
      <c r="H31" s="82">
        <v>1.730981624221125E-2</v>
      </c>
      <c r="I31" s="82">
        <v>1.9435364657432688E-2</v>
      </c>
      <c r="J31" s="83">
        <v>1.780788922464089E-2</v>
      </c>
    </row>
    <row r="32" spans="1:10" ht="15.75" x14ac:dyDescent="0.2">
      <c r="A32" s="84" t="s">
        <v>92</v>
      </c>
      <c r="B32" s="81">
        <v>3.7562815281301586E-2</v>
      </c>
      <c r="C32" s="81">
        <v>4.1935340129938617E-2</v>
      </c>
      <c r="D32" s="81">
        <v>2.650175888357004E-2</v>
      </c>
      <c r="E32" s="81">
        <v>1.7594995495676637E-2</v>
      </c>
      <c r="F32" s="81">
        <v>9.8435070685282278E-3</v>
      </c>
      <c r="G32" s="82">
        <v>1.1291257757312489E-2</v>
      </c>
      <c r="H32" s="82">
        <v>1.3272035240561229E-2</v>
      </c>
      <c r="I32" s="82">
        <v>1.8613753642953333E-2</v>
      </c>
      <c r="J32" s="83">
        <v>2.0334327148812521E-2</v>
      </c>
    </row>
    <row r="33" spans="1:10" ht="15.75" x14ac:dyDescent="0.2">
      <c r="A33" s="84" t="s">
        <v>93</v>
      </c>
      <c r="B33" s="81">
        <v>2.6151521071299144E-2</v>
      </c>
      <c r="C33" s="81">
        <v>3.5030276777127112E-2</v>
      </c>
      <c r="D33" s="81">
        <v>2.0839045807388969E-2</v>
      </c>
      <c r="E33" s="81">
        <v>7.4003816868617959E-3</v>
      </c>
      <c r="F33" s="81">
        <v>5.5869324815218764E-3</v>
      </c>
      <c r="G33" s="82">
        <v>7.7613517105528575E-3</v>
      </c>
      <c r="H33" s="82">
        <v>1.4449099501608024E-2</v>
      </c>
      <c r="I33" s="82">
        <v>1.665869377917966E-2</v>
      </c>
      <c r="J33" s="83">
        <v>1.3739306965521404E-2</v>
      </c>
    </row>
    <row r="34" spans="1:10" ht="15.75" x14ac:dyDescent="0.2">
      <c r="A34" s="84" t="s">
        <v>94</v>
      </c>
      <c r="B34" s="81">
        <v>3.2154279455241928E-2</v>
      </c>
      <c r="C34" s="81">
        <v>3.808526553078348E-2</v>
      </c>
      <c r="D34" s="81">
        <v>2.4302347697139671E-2</v>
      </c>
      <c r="E34" s="81">
        <v>2.0361778688284753E-2</v>
      </c>
      <c r="F34" s="81">
        <v>1.5021350153300458E-2</v>
      </c>
      <c r="G34" s="82">
        <v>1.5324526907651063E-2</v>
      </c>
      <c r="H34" s="82">
        <v>1.86251314641518E-2</v>
      </c>
      <c r="I34" s="82">
        <v>2.3759644157057301E-2</v>
      </c>
      <c r="J34" s="83">
        <v>2.2807539622822105E-2</v>
      </c>
    </row>
    <row r="35" spans="1:10" ht="15.75" x14ac:dyDescent="0.2">
      <c r="A35" s="84" t="s">
        <v>95</v>
      </c>
      <c r="B35" s="81">
        <v>3.2198756225471449E-2</v>
      </c>
      <c r="C35" s="81">
        <v>4.9067058999908479E-2</v>
      </c>
      <c r="D35" s="81">
        <v>2.9355141480226051E-2</v>
      </c>
      <c r="E35" s="81">
        <v>2.4103763297613202E-2</v>
      </c>
      <c r="F35" s="81">
        <v>1.8599918894150753E-2</v>
      </c>
      <c r="G35" s="82">
        <v>1.8258416674438744E-2</v>
      </c>
      <c r="H35" s="82">
        <v>2.1037467799184532E-2</v>
      </c>
      <c r="I35" s="82">
        <v>2.2108289778823363E-2</v>
      </c>
      <c r="J35" s="83">
        <v>2.5931405402640738E-2</v>
      </c>
    </row>
    <row r="36" spans="1:10" ht="16.5" thickBot="1" x14ac:dyDescent="0.25">
      <c r="A36" s="84" t="s">
        <v>96</v>
      </c>
      <c r="B36" s="81">
        <v>2.5766058210371354E-2</v>
      </c>
      <c r="C36" s="81">
        <v>3.7449071824495507E-2</v>
      </c>
      <c r="D36" s="81">
        <v>2.8651351504473347E-2</v>
      </c>
      <c r="E36" s="81">
        <v>3.5361243889739546E-2</v>
      </c>
      <c r="F36" s="81">
        <v>2.4914379482330853E-2</v>
      </c>
      <c r="G36" s="82">
        <v>2.4094048558753675E-2</v>
      </c>
      <c r="H36" s="82">
        <v>2.8464151436507705E-2</v>
      </c>
      <c r="I36" s="82">
        <v>2.5404457788452055E-2</v>
      </c>
      <c r="J36" s="83">
        <v>2.8077534510857698E-2</v>
      </c>
    </row>
    <row r="37" spans="1:10" ht="16.5" thickBot="1" x14ac:dyDescent="0.25">
      <c r="A37" s="76" t="s">
        <v>14</v>
      </c>
      <c r="B37" s="77">
        <v>2.78257876528391E-2</v>
      </c>
      <c r="C37" s="77">
        <v>3.743796780814642E-2</v>
      </c>
      <c r="D37" s="77">
        <v>2.7504282058846322E-2</v>
      </c>
      <c r="E37" s="77">
        <v>1.6684626510274376E-2</v>
      </c>
      <c r="F37" s="77">
        <v>1.0861328851738768E-2</v>
      </c>
      <c r="G37" s="78">
        <v>1.1435115828007497E-2</v>
      </c>
      <c r="H37" s="78">
        <v>1.5255094878469761E-2</v>
      </c>
      <c r="I37" s="78">
        <v>1.9762147060248678E-2</v>
      </c>
      <c r="J37" s="79">
        <v>1.9323889915162647E-2</v>
      </c>
    </row>
    <row r="38" spans="1:10" ht="15.75" x14ac:dyDescent="0.2">
      <c r="A38" s="80" t="s">
        <v>97</v>
      </c>
      <c r="B38" s="81">
        <v>4.0941113347981721E-2</v>
      </c>
      <c r="C38" s="81">
        <v>5.3278697409594143E-2</v>
      </c>
      <c r="D38" s="81">
        <v>4.730293651835929E-2</v>
      </c>
      <c r="E38" s="81">
        <v>4.7347780237228618E-2</v>
      </c>
      <c r="F38" s="81">
        <v>2.5369051472784523E-2</v>
      </c>
      <c r="G38" s="82">
        <v>2.0264537474329176E-2</v>
      </c>
      <c r="H38" s="82">
        <v>2.4138734768810705E-2</v>
      </c>
      <c r="I38" s="82">
        <v>2.9459947720751403E-2</v>
      </c>
      <c r="J38" s="83">
        <v>3.3334270276966949E-2</v>
      </c>
    </row>
    <row r="39" spans="1:10" ht="15.75" x14ac:dyDescent="0.2">
      <c r="A39" s="84" t="s">
        <v>98</v>
      </c>
      <c r="B39" s="81">
        <v>2.7039631183221932E-2</v>
      </c>
      <c r="C39" s="81">
        <v>4.2019651146976207E-2</v>
      </c>
      <c r="D39" s="81">
        <v>3.4429842931161123E-2</v>
      </c>
      <c r="E39" s="81">
        <v>2.037357740960799E-2</v>
      </c>
      <c r="F39" s="81">
        <v>1.2149307066241797E-2</v>
      </c>
      <c r="G39" s="82">
        <v>1.2877797224791069E-2</v>
      </c>
      <c r="H39" s="82">
        <v>1.8114656966680097E-2</v>
      </c>
      <c r="I39" s="82">
        <v>2.2611705850178843E-2</v>
      </c>
      <c r="J39" s="83">
        <v>2.2249610639999591E-2</v>
      </c>
    </row>
    <row r="40" spans="1:10" ht="15.75" x14ac:dyDescent="0.2">
      <c r="A40" s="84" t="s">
        <v>99</v>
      </c>
      <c r="B40" s="81">
        <v>3.1444884846943022E-2</v>
      </c>
      <c r="C40" s="81">
        <v>3.1396235634939616E-2</v>
      </c>
      <c r="D40" s="81">
        <v>2.4843956427612748E-2</v>
      </c>
      <c r="E40" s="81">
        <v>1.9054807795096888E-2</v>
      </c>
      <c r="F40" s="81">
        <v>9.1890824292791221E-3</v>
      </c>
      <c r="G40" s="82">
        <v>7.988134069102492E-3</v>
      </c>
      <c r="H40" s="82">
        <v>1.0999744847901168E-2</v>
      </c>
      <c r="I40" s="82">
        <v>1.7923958474539214E-2</v>
      </c>
      <c r="J40" s="83">
        <v>1.752705279442918E-2</v>
      </c>
    </row>
    <row r="41" spans="1:10" ht="15.75" x14ac:dyDescent="0.2">
      <c r="A41" s="84" t="s">
        <v>100</v>
      </c>
      <c r="B41" s="81">
        <v>2.9509480267246542E-2</v>
      </c>
      <c r="C41" s="81">
        <v>3.7993240489833782E-2</v>
      </c>
      <c r="D41" s="81">
        <v>3.304892171145267E-2</v>
      </c>
      <c r="E41" s="81">
        <v>2.5684670179317279E-2</v>
      </c>
      <c r="F41" s="81">
        <v>1.4080993219482169E-2</v>
      </c>
      <c r="G41" s="82">
        <v>1.5653684873428657E-2</v>
      </c>
      <c r="H41" s="82">
        <v>1.9656280190550209E-2</v>
      </c>
      <c r="I41" s="82">
        <v>2.415459643987487E-2</v>
      </c>
      <c r="J41" s="83">
        <v>2.386115210269384E-2</v>
      </c>
    </row>
    <row r="42" spans="1:10" ht="15.75" x14ac:dyDescent="0.2">
      <c r="A42" s="84" t="s">
        <v>101</v>
      </c>
      <c r="B42" s="81">
        <v>3.8350850781699961E-2</v>
      </c>
      <c r="C42" s="81">
        <v>3.4584995230365956E-2</v>
      </c>
      <c r="D42" s="81">
        <v>2.578391688020398E-2</v>
      </c>
      <c r="E42" s="81">
        <v>1.6054081146654652E-2</v>
      </c>
      <c r="F42" s="81">
        <v>1.2421270800414273E-2</v>
      </c>
      <c r="G42" s="82">
        <v>1.0729911967451062E-2</v>
      </c>
      <c r="H42" s="82">
        <v>1.8339906317152807E-2</v>
      </c>
      <c r="I42" s="82">
        <v>2.109744691908183E-2</v>
      </c>
      <c r="J42" s="83">
        <v>2.0828010754945916E-2</v>
      </c>
    </row>
    <row r="43" spans="1:10" ht="15.75" x14ac:dyDescent="0.2">
      <c r="A43" s="84" t="s">
        <v>102</v>
      </c>
      <c r="B43" s="81">
        <v>3.4357859457797908E-2</v>
      </c>
      <c r="C43" s="81">
        <v>4.7341726695877565E-2</v>
      </c>
      <c r="D43" s="81">
        <v>3.3557732488807099E-2</v>
      </c>
      <c r="E43" s="81">
        <v>2.0563516245714231E-2</v>
      </c>
      <c r="F43" s="81">
        <v>1.0564830494993007E-2</v>
      </c>
      <c r="G43" s="82">
        <v>1.1944033211858723E-2</v>
      </c>
      <c r="H43" s="82">
        <v>1.5743013984477826E-2</v>
      </c>
      <c r="I43" s="82">
        <v>1.8602430835433493E-2</v>
      </c>
      <c r="J43" s="83">
        <v>2.2691320127906027E-2</v>
      </c>
    </row>
    <row r="44" spans="1:10" ht="15.75" x14ac:dyDescent="0.2">
      <c r="A44" s="84" t="s">
        <v>103</v>
      </c>
      <c r="B44" s="81">
        <v>3.1838777563524344E-2</v>
      </c>
      <c r="C44" s="81">
        <v>4.2623237002185253E-2</v>
      </c>
      <c r="D44" s="81">
        <v>2.5551295099950765E-2</v>
      </c>
      <c r="E44" s="81">
        <v>1.7438778155402668E-2</v>
      </c>
      <c r="F44" s="81">
        <v>1.2563045688560762E-2</v>
      </c>
      <c r="G44" s="82">
        <v>1.2339158203886334E-2</v>
      </c>
      <c r="H44" s="82">
        <v>1.5624585383599558E-2</v>
      </c>
      <c r="I44" s="82">
        <v>1.8365096532653221E-2</v>
      </c>
      <c r="J44" s="83">
        <v>2.1177710926019614E-2</v>
      </c>
    </row>
    <row r="45" spans="1:10" ht="15.75" x14ac:dyDescent="0.2">
      <c r="A45" s="84" t="s">
        <v>104</v>
      </c>
      <c r="B45" s="81">
        <v>2.0708341507466439E-2</v>
      </c>
      <c r="C45" s="81">
        <v>2.7331489852340157E-2</v>
      </c>
      <c r="D45" s="81">
        <v>1.994132501907428E-2</v>
      </c>
      <c r="E45" s="81">
        <v>1.0297003397537689E-2</v>
      </c>
      <c r="F45" s="81">
        <v>7.3758171363672159E-3</v>
      </c>
      <c r="G45" s="82">
        <v>8.6402689748653078E-3</v>
      </c>
      <c r="H45" s="82">
        <v>1.3742471280298933E-2</v>
      </c>
      <c r="I45" s="82">
        <v>1.9326100762728279E-2</v>
      </c>
      <c r="J45" s="83">
        <v>1.4149420733099605E-2</v>
      </c>
    </row>
    <row r="46" spans="1:10" ht="15.75" x14ac:dyDescent="0.2">
      <c r="A46" s="84" t="s">
        <v>105</v>
      </c>
      <c r="B46" s="81">
        <v>1.8142878160063422E-2</v>
      </c>
      <c r="C46" s="81">
        <v>2.515838011362467E-2</v>
      </c>
      <c r="D46" s="81">
        <v>2.2047801036567238E-2</v>
      </c>
      <c r="E46" s="81">
        <v>1.8841771943017546E-2</v>
      </c>
      <c r="F46" s="81">
        <v>1.0895677483029569E-2</v>
      </c>
      <c r="G46" s="82">
        <v>1.1487704547409961E-2</v>
      </c>
      <c r="H46" s="82">
        <v>1.3697710906081509E-2</v>
      </c>
      <c r="I46" s="82">
        <v>1.7645382259948487E-2</v>
      </c>
      <c r="J46" s="83">
        <v>1.6323566788393751E-2</v>
      </c>
    </row>
    <row r="47" spans="1:10" ht="15.75" x14ac:dyDescent="0.2">
      <c r="A47" s="84" t="s">
        <v>106</v>
      </c>
      <c r="B47" s="81">
        <v>3.8843044895670538E-2</v>
      </c>
      <c r="C47" s="81">
        <v>5.011083390504717E-2</v>
      </c>
      <c r="D47" s="81">
        <v>4.4427746297955421E-2</v>
      </c>
      <c r="E47" s="81">
        <v>3.4287799006836255E-2</v>
      </c>
      <c r="F47" s="81">
        <v>2.3104560023264959E-2</v>
      </c>
      <c r="G47" s="82">
        <v>2.0429741041025073E-2</v>
      </c>
      <c r="H47" s="82">
        <v>2.4540927886752242E-2</v>
      </c>
      <c r="I47" s="82">
        <v>2.5281312861797446E-2</v>
      </c>
      <c r="J47" s="83">
        <v>3.0562997741396425E-2</v>
      </c>
    </row>
    <row r="48" spans="1:10" ht="15.75" x14ac:dyDescent="0.2">
      <c r="A48" s="84" t="s">
        <v>107</v>
      </c>
      <c r="B48" s="81">
        <v>2.5665923297116207E-2</v>
      </c>
      <c r="C48" s="81">
        <v>3.5415019071663015E-2</v>
      </c>
      <c r="D48" s="81">
        <v>2.5860489570077437E-2</v>
      </c>
      <c r="E48" s="81">
        <v>1.3478291584292817E-2</v>
      </c>
      <c r="F48" s="81">
        <v>8.605552062967356E-3</v>
      </c>
      <c r="G48" s="82">
        <v>8.8400017835391382E-3</v>
      </c>
      <c r="H48" s="82">
        <v>1.1588915032191855E-2</v>
      </c>
      <c r="I48" s="82">
        <v>1.5464318980873491E-2</v>
      </c>
      <c r="J48" s="83">
        <v>1.6147868092481674E-2</v>
      </c>
    </row>
    <row r="49" spans="1:10" ht="15.75" x14ac:dyDescent="0.2">
      <c r="A49" s="84" t="s">
        <v>108</v>
      </c>
      <c r="B49" s="81">
        <v>3.3172184583163539E-2</v>
      </c>
      <c r="C49" s="81">
        <v>4.6597020690167329E-2</v>
      </c>
      <c r="D49" s="81">
        <v>3.1933185158840749E-2</v>
      </c>
      <c r="E49" s="81">
        <v>2.1235172566306953E-2</v>
      </c>
      <c r="F49" s="81">
        <v>1.3144868010261268E-2</v>
      </c>
      <c r="G49" s="82">
        <v>1.388676704093109E-2</v>
      </c>
      <c r="H49" s="82">
        <v>1.6249327615116757E-2</v>
      </c>
      <c r="I49" s="82">
        <v>2.1607370646338338E-2</v>
      </c>
      <c r="J49" s="83">
        <v>2.3265447725876715E-2</v>
      </c>
    </row>
    <row r="50" spans="1:10" ht="16.5" thickBot="1" x14ac:dyDescent="0.25">
      <c r="A50" s="84" t="s">
        <v>109</v>
      </c>
      <c r="B50" s="81">
        <v>2.7277927972792725E-2</v>
      </c>
      <c r="C50" s="81">
        <v>4.3706594103837697E-2</v>
      </c>
      <c r="D50" s="81">
        <v>2.8651072743193735E-2</v>
      </c>
      <c r="E50" s="81">
        <v>2.061415743673789E-2</v>
      </c>
      <c r="F50" s="81">
        <v>1.6486160674492059E-2</v>
      </c>
      <c r="G50" s="82">
        <v>1.4830477767797542E-2</v>
      </c>
      <c r="H50" s="82">
        <v>1.4579130906406144E-2</v>
      </c>
      <c r="I50" s="82">
        <v>1.8896335843384151E-2</v>
      </c>
      <c r="J50" s="83">
        <v>2.1828404438932074E-2</v>
      </c>
    </row>
    <row r="51" spans="1:10" ht="16.5" thickBot="1" x14ac:dyDescent="0.25">
      <c r="A51" s="76" t="s">
        <v>13</v>
      </c>
      <c r="B51" s="77">
        <v>1.527092503975905E-2</v>
      </c>
      <c r="C51" s="77">
        <v>2.6438515930684758E-2</v>
      </c>
      <c r="D51" s="77">
        <v>2.325094934130011E-2</v>
      </c>
      <c r="E51" s="77">
        <v>1.6219682754393498E-2</v>
      </c>
      <c r="F51" s="77">
        <v>1.0268292132078654E-2</v>
      </c>
      <c r="G51" s="78">
        <v>9.9625864842023629E-3</v>
      </c>
      <c r="H51" s="78">
        <v>1.2896218914425567E-2</v>
      </c>
      <c r="I51" s="78">
        <v>1.7211802073888987E-2</v>
      </c>
      <c r="J51" s="79">
        <v>1.5307890937183197E-2</v>
      </c>
    </row>
    <row r="52" spans="1:10" ht="15.75" x14ac:dyDescent="0.2">
      <c r="A52" s="80" t="s">
        <v>110</v>
      </c>
      <c r="B52" s="81">
        <v>1.6259345716961603E-2</v>
      </c>
      <c r="C52" s="81">
        <v>2.9259993113541057E-2</v>
      </c>
      <c r="D52" s="81">
        <v>2.6127547684172234E-2</v>
      </c>
      <c r="E52" s="81">
        <v>1.6960855686440662E-2</v>
      </c>
      <c r="F52" s="81">
        <v>1.1049055452529374E-2</v>
      </c>
      <c r="G52" s="82">
        <v>1.1564329909598017E-2</v>
      </c>
      <c r="H52" s="82">
        <v>1.5800965100340313E-2</v>
      </c>
      <c r="I52" s="82">
        <v>2.0585054088396209E-2</v>
      </c>
      <c r="J52" s="83">
        <v>1.7230718925636955E-2</v>
      </c>
    </row>
    <row r="53" spans="1:10" ht="15.75" x14ac:dyDescent="0.2">
      <c r="A53" s="84" t="s">
        <v>111</v>
      </c>
      <c r="B53" s="81">
        <v>1.3289683128689816E-2</v>
      </c>
      <c r="C53" s="81">
        <v>2.4078852208921617E-2</v>
      </c>
      <c r="D53" s="81">
        <v>2.4323594795693175E-2</v>
      </c>
      <c r="E53" s="81">
        <v>2.4967112638487235E-2</v>
      </c>
      <c r="F53" s="81">
        <v>1.2129480881109623E-2</v>
      </c>
      <c r="G53" s="82">
        <v>9.2082294301619062E-3</v>
      </c>
      <c r="H53" s="82">
        <v>7.0356083021299344E-3</v>
      </c>
      <c r="I53" s="82">
        <v>1.3406396902917936E-2</v>
      </c>
      <c r="J53" s="83">
        <v>1.4234191028030942E-2</v>
      </c>
    </row>
    <row r="54" spans="1:10" ht="15.75" x14ac:dyDescent="0.2">
      <c r="A54" s="84" t="s">
        <v>112</v>
      </c>
      <c r="B54" s="81">
        <v>1.8738543295922779E-2</v>
      </c>
      <c r="C54" s="81">
        <v>3.0018108571032778E-2</v>
      </c>
      <c r="D54" s="81">
        <v>2.893515063012091E-2</v>
      </c>
      <c r="E54" s="81">
        <v>1.7487281693255318E-2</v>
      </c>
      <c r="F54" s="81">
        <v>1.096717029204114E-2</v>
      </c>
      <c r="G54" s="82">
        <v>1.0686657135654405E-2</v>
      </c>
      <c r="H54" s="82">
        <v>1.4291677345674686E-2</v>
      </c>
      <c r="I54" s="82">
        <v>1.8684639648114832E-2</v>
      </c>
      <c r="J54" s="83">
        <v>1.7474806996676005E-2</v>
      </c>
    </row>
    <row r="55" spans="1:10" ht="15.75" x14ac:dyDescent="0.2">
      <c r="A55" s="84" t="s">
        <v>113</v>
      </c>
      <c r="B55" s="81">
        <v>1.318952050836009E-2</v>
      </c>
      <c r="C55" s="81">
        <v>2.8209484847216654E-2</v>
      </c>
      <c r="D55" s="81">
        <v>2.6793298727137708E-2</v>
      </c>
      <c r="E55" s="81">
        <v>1.5905148153666525E-2</v>
      </c>
      <c r="F55" s="81">
        <v>1.0396805869221738E-2</v>
      </c>
      <c r="G55" s="82">
        <v>9.4427757944405468E-3</v>
      </c>
      <c r="H55" s="82">
        <v>1.227809349973543E-2</v>
      </c>
      <c r="I55" s="82">
        <v>1.5172658374369916E-2</v>
      </c>
      <c r="J55" s="83">
        <v>1.486020108379988E-2</v>
      </c>
    </row>
    <row r="56" spans="1:10" ht="15.75" x14ac:dyDescent="0.2">
      <c r="A56" s="84" t="s">
        <v>114</v>
      </c>
      <c r="B56" s="81">
        <v>1.5734088632167745E-2</v>
      </c>
      <c r="C56" s="81">
        <v>2.8880964787959883E-2</v>
      </c>
      <c r="D56" s="81">
        <v>2.2749964254299145E-2</v>
      </c>
      <c r="E56" s="81">
        <v>2.4490467397285429E-2</v>
      </c>
      <c r="F56" s="81">
        <v>1.7079696613812312E-2</v>
      </c>
      <c r="G56" s="82">
        <v>1.3199936284197505E-2</v>
      </c>
      <c r="H56" s="82">
        <v>1.6542016043932732E-2</v>
      </c>
      <c r="I56" s="82">
        <v>1.9899430136636722E-2</v>
      </c>
      <c r="J56" s="83">
        <v>1.9222140599655251E-2</v>
      </c>
    </row>
    <row r="57" spans="1:10" ht="15.75" x14ac:dyDescent="0.2">
      <c r="A57" s="84" t="s">
        <v>115</v>
      </c>
      <c r="B57" s="81">
        <v>9.2827157228046464E-3</v>
      </c>
      <c r="C57" s="81">
        <v>2.3902162388338352E-2</v>
      </c>
      <c r="D57" s="81">
        <v>2.4411749961026002E-2</v>
      </c>
      <c r="E57" s="81">
        <v>1.5645546377928563E-2</v>
      </c>
      <c r="F57" s="81">
        <v>9.3466296726786701E-3</v>
      </c>
      <c r="G57" s="82">
        <v>7.7601012811332106E-3</v>
      </c>
      <c r="H57" s="82">
        <v>8.2387836944695057E-3</v>
      </c>
      <c r="I57" s="82">
        <v>1.0527033253641148E-2</v>
      </c>
      <c r="J57" s="83">
        <v>1.2343689262093128E-2</v>
      </c>
    </row>
    <row r="58" spans="1:10" ht="15.75" x14ac:dyDescent="0.2">
      <c r="A58" s="84" t="s">
        <v>116</v>
      </c>
      <c r="B58" s="81">
        <v>1.672733043591763E-2</v>
      </c>
      <c r="C58" s="81">
        <v>2.6147947929160361E-2</v>
      </c>
      <c r="D58" s="81">
        <v>2.3166575003352497E-2</v>
      </c>
      <c r="E58" s="81">
        <v>1.7324319747207832E-2</v>
      </c>
      <c r="F58" s="81">
        <v>1.0532024653965391E-2</v>
      </c>
      <c r="G58" s="82">
        <v>9.0233967156466317E-3</v>
      </c>
      <c r="H58" s="82">
        <v>8.8620384475456074E-3</v>
      </c>
      <c r="I58" s="82">
        <v>1.3716024230763374E-2</v>
      </c>
      <c r="J58" s="83">
        <v>1.4499547931902397E-2</v>
      </c>
    </row>
    <row r="59" spans="1:10" ht="15.75" x14ac:dyDescent="0.2">
      <c r="A59" s="84" t="s">
        <v>117</v>
      </c>
      <c r="B59" s="81">
        <v>1.1138787380951821E-2</v>
      </c>
      <c r="C59" s="81">
        <v>2.1003774052127482E-2</v>
      </c>
      <c r="D59" s="81">
        <v>2.0514982784591955E-2</v>
      </c>
      <c r="E59" s="81">
        <v>1.6972483530356394E-2</v>
      </c>
      <c r="F59" s="81">
        <v>6.3421517903898888E-3</v>
      </c>
      <c r="G59" s="82">
        <v>8.9558062921872815E-3</v>
      </c>
      <c r="H59" s="82">
        <v>1.0137507713040093E-2</v>
      </c>
      <c r="I59" s="82">
        <v>1.393902755240878E-2</v>
      </c>
      <c r="J59" s="83">
        <v>1.2106694261127917E-2</v>
      </c>
    </row>
    <row r="60" spans="1:10" ht="15.75" x14ac:dyDescent="0.2">
      <c r="A60" s="84" t="s">
        <v>118</v>
      </c>
      <c r="B60" s="81">
        <v>1.6206174835815518E-2</v>
      </c>
      <c r="C60" s="81">
        <v>2.4626291260211979E-2</v>
      </c>
      <c r="D60" s="81">
        <v>2.0780662449447977E-2</v>
      </c>
      <c r="E60" s="81">
        <v>1.1675805905652455E-2</v>
      </c>
      <c r="F60" s="81">
        <v>9.3532673649349297E-3</v>
      </c>
      <c r="G60" s="82">
        <v>1.023449446283938E-2</v>
      </c>
      <c r="H60" s="82">
        <v>1.4688439325325413E-2</v>
      </c>
      <c r="I60" s="82">
        <v>1.9135836207051008E-2</v>
      </c>
      <c r="J60" s="83">
        <v>1.4690177975320436E-2</v>
      </c>
    </row>
    <row r="61" spans="1:10" ht="15.75" x14ac:dyDescent="0.2">
      <c r="A61" s="84" t="s">
        <v>119</v>
      </c>
      <c r="B61" s="81">
        <v>1.1778791123398706E-2</v>
      </c>
      <c r="C61" s="81">
        <v>1.9321323769327541E-2</v>
      </c>
      <c r="D61" s="81">
        <v>1.3960260063872399E-2</v>
      </c>
      <c r="E61" s="81">
        <v>1.1727121392908558E-2</v>
      </c>
      <c r="F61" s="81">
        <v>7.3915450780385715E-3</v>
      </c>
      <c r="G61" s="82">
        <v>7.8707014163995094E-3</v>
      </c>
      <c r="H61" s="82">
        <v>1.3043023347230068E-2</v>
      </c>
      <c r="I61" s="82">
        <v>1.8892233745237682E-2</v>
      </c>
      <c r="J61" s="83">
        <v>1.2191220109723015E-2</v>
      </c>
    </row>
    <row r="62" spans="1:10" ht="15.75" x14ac:dyDescent="0.2">
      <c r="A62" s="84" t="s">
        <v>120</v>
      </c>
      <c r="B62" s="81">
        <v>1.1541011065581409E-2</v>
      </c>
      <c r="C62" s="81">
        <v>2.8650989722161808E-2</v>
      </c>
      <c r="D62" s="81">
        <v>2.0641816118710056E-2</v>
      </c>
      <c r="E62" s="81">
        <v>3.0085397719486751E-2</v>
      </c>
      <c r="F62" s="81">
        <v>2.0267739042140239E-2</v>
      </c>
      <c r="G62" s="82">
        <v>1.4167296713796084E-2</v>
      </c>
      <c r="H62" s="82">
        <v>1.3058770584860926E-2</v>
      </c>
      <c r="I62" s="82">
        <v>1.577416350077894E-2</v>
      </c>
      <c r="J62" s="83">
        <v>1.8175671000200903E-2</v>
      </c>
    </row>
    <row r="63" spans="1:10" ht="16.5" thickBot="1" x14ac:dyDescent="0.25">
      <c r="A63" s="84" t="s">
        <v>121</v>
      </c>
      <c r="B63" s="81">
        <v>2.1937276714985982E-2</v>
      </c>
      <c r="C63" s="81">
        <v>3.0029094807636918E-2</v>
      </c>
      <c r="D63" s="81">
        <v>2.1636912812739183E-2</v>
      </c>
      <c r="E63" s="81">
        <v>1.9763807264304146E-2</v>
      </c>
      <c r="F63" s="81">
        <v>1.2406675074465941E-2</v>
      </c>
      <c r="G63" s="82">
        <v>9.6349472941509584E-3</v>
      </c>
      <c r="H63" s="82">
        <v>1.3254032111002583E-2</v>
      </c>
      <c r="I63" s="82">
        <v>1.327608316744085E-2</v>
      </c>
      <c r="J63" s="83">
        <v>1.6712358482359784E-2</v>
      </c>
    </row>
    <row r="64" spans="1:10" ht="16.5" thickBot="1" x14ac:dyDescent="0.25">
      <c r="A64" s="76" t="s">
        <v>12</v>
      </c>
      <c r="B64" s="77">
        <v>3.1141024684973415E-2</v>
      </c>
      <c r="C64" s="77">
        <v>4.9738594697543922E-2</v>
      </c>
      <c r="D64" s="77">
        <v>4.0777943314335895E-2</v>
      </c>
      <c r="E64" s="77">
        <v>2.1895210138379199E-2</v>
      </c>
      <c r="F64" s="77">
        <v>1.2667971116212109E-2</v>
      </c>
      <c r="G64" s="78">
        <v>1.3619406521074051E-2</v>
      </c>
      <c r="H64" s="78">
        <v>1.7349713350814731E-2</v>
      </c>
      <c r="I64" s="78">
        <v>2.1861111770286615E-2</v>
      </c>
      <c r="J64" s="79">
        <v>2.3545498574763419E-2</v>
      </c>
    </row>
    <row r="65" spans="1:10" ht="15.75" x14ac:dyDescent="0.2">
      <c r="A65" s="80" t="s">
        <v>122</v>
      </c>
      <c r="B65" s="81">
        <v>2.4894677241592156E-2</v>
      </c>
      <c r="C65" s="81">
        <v>5.2949534685790806E-2</v>
      </c>
      <c r="D65" s="81">
        <v>3.4371375404399301E-2</v>
      </c>
      <c r="E65" s="81">
        <v>2.5199394234647229E-2</v>
      </c>
      <c r="F65" s="81">
        <v>1.5724716557491643E-2</v>
      </c>
      <c r="G65" s="82">
        <v>1.1008031056033917E-2</v>
      </c>
      <c r="H65" s="82">
        <v>9.3904030890276536E-3</v>
      </c>
      <c r="I65" s="82">
        <v>1.2538511372996115E-2</v>
      </c>
      <c r="J65" s="83">
        <v>2.1220113735716757E-2</v>
      </c>
    </row>
    <row r="66" spans="1:10" ht="15.75" x14ac:dyDescent="0.2">
      <c r="A66" s="84" t="s">
        <v>123</v>
      </c>
      <c r="B66" s="81">
        <v>4.4055568397148165E-2</v>
      </c>
      <c r="C66" s="81">
        <v>6.0838530390040682E-2</v>
      </c>
      <c r="D66" s="81">
        <v>4.5914444055061773E-2</v>
      </c>
      <c r="E66" s="81">
        <v>2.8356291374054429E-2</v>
      </c>
      <c r="F66" s="81">
        <v>1.4415951492698784E-2</v>
      </c>
      <c r="G66" s="82">
        <v>1.1078874586915394E-2</v>
      </c>
      <c r="H66" s="82">
        <v>1.436290009283136E-2</v>
      </c>
      <c r="I66" s="82">
        <v>1.670053646761906E-2</v>
      </c>
      <c r="J66" s="83">
        <v>2.6299144586706721E-2</v>
      </c>
    </row>
    <row r="67" spans="1:10" ht="15.75" x14ac:dyDescent="0.2">
      <c r="A67" s="84" t="s">
        <v>124</v>
      </c>
      <c r="B67" s="81">
        <v>1.9068604024650632E-2</v>
      </c>
      <c r="C67" s="81">
        <v>2.9436331966082356E-2</v>
      </c>
      <c r="D67" s="81">
        <v>2.4583036926258676E-2</v>
      </c>
      <c r="E67" s="81">
        <v>1.218997993655644E-2</v>
      </c>
      <c r="F67" s="81">
        <v>8.9527590843379006E-3</v>
      </c>
      <c r="G67" s="82">
        <v>8.7674845504767032E-3</v>
      </c>
      <c r="H67" s="82">
        <v>1.4823199985382056E-2</v>
      </c>
      <c r="I67" s="82">
        <v>1.9348172960428834E-2</v>
      </c>
      <c r="J67" s="83">
        <v>1.5565988166717113E-2</v>
      </c>
    </row>
    <row r="68" spans="1:10" ht="15.75" x14ac:dyDescent="0.2">
      <c r="A68" s="84" t="s">
        <v>125</v>
      </c>
      <c r="B68" s="81">
        <v>2.868017039384645E-2</v>
      </c>
      <c r="C68" s="81">
        <v>3.5175920727100927E-2</v>
      </c>
      <c r="D68" s="81">
        <v>3.6059823504689836E-2</v>
      </c>
      <c r="E68" s="81">
        <v>2.7761888015242667E-2</v>
      </c>
      <c r="F68" s="81">
        <v>1.6279141503911812E-2</v>
      </c>
      <c r="G68" s="82">
        <v>1.7268016011282177E-2</v>
      </c>
      <c r="H68" s="82">
        <v>1.4247850403784085E-2</v>
      </c>
      <c r="I68" s="82">
        <v>2.181044927736284E-2</v>
      </c>
      <c r="J68" s="83">
        <v>2.2992946050195653E-2</v>
      </c>
    </row>
    <row r="69" spans="1:10" ht="15.75" x14ac:dyDescent="0.2">
      <c r="A69" s="84" t="s">
        <v>126</v>
      </c>
      <c r="B69" s="81">
        <v>1.2453004120476296E-2</v>
      </c>
      <c r="C69" s="81">
        <v>3.0156133827547692E-2</v>
      </c>
      <c r="D69" s="81">
        <v>3.4030179974330443E-2</v>
      </c>
      <c r="E69" s="81">
        <v>6.2906229108067408E-3</v>
      </c>
      <c r="F69" s="81">
        <v>9.0661559037827372E-3</v>
      </c>
      <c r="G69" s="82">
        <v>1.4041661729331361E-2</v>
      </c>
      <c r="H69" s="82">
        <v>2.3572690110006119E-2</v>
      </c>
      <c r="I69" s="82">
        <v>1.6916124863487467E-2</v>
      </c>
      <c r="J69" s="83">
        <v>1.7271648275204467E-2</v>
      </c>
    </row>
    <row r="70" spans="1:10" ht="15.75" x14ac:dyDescent="0.2">
      <c r="A70" s="84" t="s">
        <v>127</v>
      </c>
      <c r="B70" s="81">
        <v>3.2432727162509035E-2</v>
      </c>
      <c r="C70" s="81">
        <v>5.6162889742274166E-2</v>
      </c>
      <c r="D70" s="81">
        <v>4.4559426905240632E-2</v>
      </c>
      <c r="E70" s="81">
        <v>3.580687676391224E-2</v>
      </c>
      <c r="F70" s="81">
        <v>1.8337678614988546E-2</v>
      </c>
      <c r="G70" s="82">
        <v>1.5403604758745823E-2</v>
      </c>
      <c r="H70" s="82">
        <v>1.9582912447650355E-2</v>
      </c>
      <c r="I70" s="82">
        <v>1.6426159081105274E-2</v>
      </c>
      <c r="J70" s="83">
        <v>2.6486014682356E-2</v>
      </c>
    </row>
    <row r="71" spans="1:10" ht="15.75" x14ac:dyDescent="0.2">
      <c r="A71" s="84" t="s">
        <v>128</v>
      </c>
      <c r="B71" s="81">
        <v>1.9980431732963551E-2</v>
      </c>
      <c r="C71" s="81">
        <v>3.3929908487281023E-2</v>
      </c>
      <c r="D71" s="81">
        <v>3.3432605133575419E-2</v>
      </c>
      <c r="E71" s="81">
        <v>2.5174563925340326E-2</v>
      </c>
      <c r="F71" s="81">
        <v>1.5358477605368971E-2</v>
      </c>
      <c r="G71" s="82">
        <v>1.216538223369603E-2</v>
      </c>
      <c r="H71" s="82">
        <v>1.4416221766854418E-2</v>
      </c>
      <c r="I71" s="82">
        <v>1.8974929017916503E-2</v>
      </c>
      <c r="J71" s="83">
        <v>2.0203382180444183E-2</v>
      </c>
    </row>
    <row r="72" spans="1:10" ht="15.75" x14ac:dyDescent="0.2">
      <c r="A72" s="84" t="s">
        <v>129</v>
      </c>
      <c r="B72" s="81">
        <v>3.3250812396520918E-2</v>
      </c>
      <c r="C72" s="81">
        <v>4.562981737010622E-2</v>
      </c>
      <c r="D72" s="81">
        <v>4.0102813522189883E-2</v>
      </c>
      <c r="E72" s="81">
        <v>2.6672871071788583E-2</v>
      </c>
      <c r="F72" s="81">
        <v>1.4514093968439593E-2</v>
      </c>
      <c r="G72" s="82">
        <v>1.3130896264432569E-2</v>
      </c>
      <c r="H72" s="82">
        <v>1.822337787015172E-2</v>
      </c>
      <c r="I72" s="82">
        <v>2.1536817055153819E-2</v>
      </c>
      <c r="J72" s="83">
        <v>2.4509379020561231E-2</v>
      </c>
    </row>
    <row r="73" spans="1:10" ht="15.75" x14ac:dyDescent="0.2">
      <c r="A73" s="84" t="s">
        <v>130</v>
      </c>
      <c r="B73" s="81">
        <v>3.9381730773285176E-2</v>
      </c>
      <c r="C73" s="81">
        <v>6.4816799477575071E-2</v>
      </c>
      <c r="D73" s="81">
        <v>5.0285560970555608E-2</v>
      </c>
      <c r="E73" s="81">
        <v>2.4522398038614741E-2</v>
      </c>
      <c r="F73" s="81">
        <v>1.3091429256682751E-2</v>
      </c>
      <c r="G73" s="82">
        <v>1.54449749559042E-2</v>
      </c>
      <c r="H73" s="82">
        <v>2.0452998109505648E-2</v>
      </c>
      <c r="I73" s="82">
        <v>2.4793642068073454E-2</v>
      </c>
      <c r="J73" s="83">
        <v>2.8166905687015457E-2</v>
      </c>
    </row>
    <row r="74" spans="1:10" ht="15.75" x14ac:dyDescent="0.2">
      <c r="A74" s="84" t="s">
        <v>131</v>
      </c>
      <c r="B74" s="81">
        <v>2.952694408902537E-2</v>
      </c>
      <c r="C74" s="81">
        <v>4.9912405911195071E-2</v>
      </c>
      <c r="D74" s="81">
        <v>4.3922124445875864E-2</v>
      </c>
      <c r="E74" s="81">
        <v>2.4023483265505442E-2</v>
      </c>
      <c r="F74" s="81">
        <v>1.3391273852008495E-2</v>
      </c>
      <c r="G74" s="82">
        <v>1.5833539304343506E-2</v>
      </c>
      <c r="H74" s="82">
        <v>1.8496112019401847E-2</v>
      </c>
      <c r="I74" s="82">
        <v>2.4017590269854616E-2</v>
      </c>
      <c r="J74" s="83">
        <v>2.47102822696285E-2</v>
      </c>
    </row>
    <row r="75" spans="1:10" ht="15.75" x14ac:dyDescent="0.2">
      <c r="A75" s="84" t="s">
        <v>132</v>
      </c>
      <c r="B75" s="81">
        <v>2.7502241851501061E-2</v>
      </c>
      <c r="C75" s="81">
        <v>3.9257470485489311E-2</v>
      </c>
      <c r="D75" s="81">
        <v>3.6174681546572086E-2</v>
      </c>
      <c r="E75" s="81">
        <v>1.5695795605005954E-2</v>
      </c>
      <c r="F75" s="81">
        <v>9.4482625057900286E-3</v>
      </c>
      <c r="G75" s="82">
        <v>1.0950382156525098E-2</v>
      </c>
      <c r="H75" s="82">
        <v>1.6708936845875572E-2</v>
      </c>
      <c r="I75" s="82">
        <v>2.6461427965144623E-2</v>
      </c>
      <c r="J75" s="83">
        <v>1.9766619818551094E-2</v>
      </c>
    </row>
    <row r="76" spans="1:10" ht="16.5" thickBot="1" x14ac:dyDescent="0.25">
      <c r="A76" s="84" t="s">
        <v>133</v>
      </c>
      <c r="B76" s="81">
        <v>2.8936951020800416E-2</v>
      </c>
      <c r="C76" s="81">
        <v>4.3935485432811186E-2</v>
      </c>
      <c r="D76" s="81">
        <v>3.9273636652778804E-2</v>
      </c>
      <c r="E76" s="81">
        <v>3.1060400796873493E-2</v>
      </c>
      <c r="F76" s="81">
        <v>1.8809427940249861E-2</v>
      </c>
      <c r="G76" s="82">
        <v>1.5122215326169855E-2</v>
      </c>
      <c r="H76" s="82">
        <v>1.581887100325394E-2</v>
      </c>
      <c r="I76" s="82">
        <v>1.7315918899714185E-2</v>
      </c>
      <c r="J76" s="83">
        <v>2.3896770028866123E-2</v>
      </c>
    </row>
    <row r="77" spans="1:10" ht="16.5" thickBot="1" x14ac:dyDescent="0.25">
      <c r="A77" s="76" t="s">
        <v>11</v>
      </c>
      <c r="B77" s="77">
        <v>2.6814278451590831E-2</v>
      </c>
      <c r="C77" s="77">
        <v>3.4434164377286677E-2</v>
      </c>
      <c r="D77" s="77">
        <v>2.9081120828684082E-2</v>
      </c>
      <c r="E77" s="77">
        <v>2.7762264428446641E-2</v>
      </c>
      <c r="F77" s="77">
        <v>1.6341226839087408E-2</v>
      </c>
      <c r="G77" s="78">
        <v>1.4142184081021907E-2</v>
      </c>
      <c r="H77" s="78">
        <v>1.7782252492395716E-2</v>
      </c>
      <c r="I77" s="78">
        <v>1.8871914551407059E-2</v>
      </c>
      <c r="J77" s="79">
        <v>2.148063855056118E-2</v>
      </c>
    </row>
    <row r="78" spans="1:10" ht="15.75" x14ac:dyDescent="0.2">
      <c r="A78" s="80" t="s">
        <v>134</v>
      </c>
      <c r="B78" s="81">
        <v>3.106427570661548E-2</v>
      </c>
      <c r="C78" s="81">
        <v>3.7759926211805225E-2</v>
      </c>
      <c r="D78" s="81">
        <v>2.845982413498014E-2</v>
      </c>
      <c r="E78" s="81">
        <v>2.8103678522045338E-2</v>
      </c>
      <c r="F78" s="81">
        <v>1.9201373643810735E-2</v>
      </c>
      <c r="G78" s="82">
        <v>1.4664690901010781E-2</v>
      </c>
      <c r="H78" s="82">
        <v>1.9087275828141497E-2</v>
      </c>
      <c r="I78" s="82">
        <v>2.0370055564185072E-2</v>
      </c>
      <c r="J78" s="83">
        <v>2.3307878557914941E-2</v>
      </c>
    </row>
    <row r="79" spans="1:10" ht="15.75" x14ac:dyDescent="0.2">
      <c r="A79" s="84" t="s">
        <v>135</v>
      </c>
      <c r="B79" s="81">
        <v>2.1350401283425892E-2</v>
      </c>
      <c r="C79" s="81">
        <v>3.6842325662644233E-2</v>
      </c>
      <c r="D79" s="81">
        <v>3.2689038508980993E-2</v>
      </c>
      <c r="E79" s="81">
        <v>3.9076455502368011E-2</v>
      </c>
      <c r="F79" s="81">
        <v>2.0845687267597491E-2</v>
      </c>
      <c r="G79" s="82">
        <v>1.6682992878601852E-2</v>
      </c>
      <c r="H79" s="82">
        <v>1.7565933552031256E-2</v>
      </c>
      <c r="I79" s="82">
        <v>1.9807001787573907E-2</v>
      </c>
      <c r="J79" s="83">
        <v>2.3555905038169164E-2</v>
      </c>
    </row>
    <row r="80" spans="1:10" ht="15.75" x14ac:dyDescent="0.2">
      <c r="A80" s="84" t="s">
        <v>136</v>
      </c>
      <c r="B80" s="81">
        <v>3.1465289616927621E-2</v>
      </c>
      <c r="C80" s="81">
        <v>3.7228356590204827E-2</v>
      </c>
      <c r="D80" s="81">
        <v>2.7432935240077221E-2</v>
      </c>
      <c r="E80" s="81">
        <v>2.8375195882291735E-2</v>
      </c>
      <c r="F80" s="81">
        <v>1.2664744529512049E-2</v>
      </c>
      <c r="G80" s="82">
        <v>1.1070581396414233E-2</v>
      </c>
      <c r="H80" s="82">
        <v>1.6231040527052449E-2</v>
      </c>
      <c r="I80" s="82">
        <v>1.5738423641284718E-2</v>
      </c>
      <c r="J80" s="83">
        <v>2.0365292656197465E-2</v>
      </c>
    </row>
    <row r="81" spans="1:10" ht="16.5" thickBot="1" x14ac:dyDescent="0.25">
      <c r="A81" s="84" t="s">
        <v>137</v>
      </c>
      <c r="B81" s="81">
        <v>2.2930893368392938E-2</v>
      </c>
      <c r="C81" s="81">
        <v>2.7259151973483334E-2</v>
      </c>
      <c r="D81" s="81">
        <v>2.812234609397999E-2</v>
      </c>
      <c r="E81" s="81">
        <v>2.0834037876911512E-2</v>
      </c>
      <c r="F81" s="81">
        <v>1.3836149461359212E-2</v>
      </c>
      <c r="G81" s="82">
        <v>1.4330787891818672E-2</v>
      </c>
      <c r="H81" s="82">
        <v>1.7830547587159587E-2</v>
      </c>
      <c r="I81" s="82">
        <v>1.9104276611365698E-2</v>
      </c>
      <c r="J81" s="83">
        <v>1.9188644178845322E-2</v>
      </c>
    </row>
    <row r="82" spans="1:10" ht="16.5" thickBot="1" x14ac:dyDescent="0.25">
      <c r="A82" s="76" t="s">
        <v>10</v>
      </c>
      <c r="B82" s="77">
        <v>1.8136761462160682E-2</v>
      </c>
      <c r="C82" s="77">
        <v>3.4467416814998771E-2</v>
      </c>
      <c r="D82" s="77">
        <v>3.0339098951216632E-2</v>
      </c>
      <c r="E82" s="77">
        <v>1.6574608983808119E-2</v>
      </c>
      <c r="F82" s="77">
        <v>9.9305146106823793E-3</v>
      </c>
      <c r="G82" s="78">
        <v>1.1581016261655044E-2</v>
      </c>
      <c r="H82" s="78">
        <v>1.5794980414009008E-2</v>
      </c>
      <c r="I82" s="78">
        <v>2.1498611790899656E-2</v>
      </c>
      <c r="J82" s="79">
        <v>1.7724940798598248E-2</v>
      </c>
    </row>
    <row r="83" spans="1:10" ht="16.5" thickBot="1" x14ac:dyDescent="0.25">
      <c r="A83" s="80" t="s">
        <v>10</v>
      </c>
      <c r="B83" s="81">
        <v>1.8136761462160682E-2</v>
      </c>
      <c r="C83" s="81">
        <v>3.4467416814998771E-2</v>
      </c>
      <c r="D83" s="81">
        <v>3.0339098951216632E-2</v>
      </c>
      <c r="E83" s="81">
        <v>1.6574608983808119E-2</v>
      </c>
      <c r="F83" s="81">
        <v>9.9305146106823793E-3</v>
      </c>
      <c r="G83" s="82">
        <v>1.1581016261655044E-2</v>
      </c>
      <c r="H83" s="82">
        <v>1.5794980414009008E-2</v>
      </c>
      <c r="I83" s="82">
        <v>2.1498611790899656E-2</v>
      </c>
      <c r="J83" s="83">
        <v>1.7724940798598248E-2</v>
      </c>
    </row>
    <row r="84" spans="1:10" ht="16.5" thickBot="1" x14ac:dyDescent="0.25">
      <c r="A84" s="76" t="s">
        <v>8</v>
      </c>
      <c r="B84" s="77">
        <v>2.2888407424028475E-2</v>
      </c>
      <c r="C84" s="77">
        <v>2.7879141889534401E-2</v>
      </c>
      <c r="D84" s="77">
        <v>1.9010280508157056E-2</v>
      </c>
      <c r="E84" s="77">
        <v>1.224601210689079E-2</v>
      </c>
      <c r="F84" s="77">
        <v>6.4376568935105198E-3</v>
      </c>
      <c r="G84" s="78">
        <v>1.1512547541162587E-2</v>
      </c>
      <c r="H84" s="78">
        <v>1.508752225413458E-2</v>
      </c>
      <c r="I84" s="78">
        <v>1.7678940956394065E-2</v>
      </c>
      <c r="J84" s="79">
        <v>1.5400100547834998E-2</v>
      </c>
    </row>
    <row r="85" spans="1:10" ht="15.75" x14ac:dyDescent="0.2">
      <c r="A85" s="80" t="s">
        <v>138</v>
      </c>
      <c r="B85" s="86">
        <v>8.2451723468646258E-3</v>
      </c>
      <c r="C85" s="86">
        <v>1.1188338445013291E-2</v>
      </c>
      <c r="D85" s="86">
        <v>2.2645733165333314E-2</v>
      </c>
      <c r="E85" s="86">
        <v>1.1473491165019077E-2</v>
      </c>
      <c r="F85" s="86">
        <v>1.2557981758520704E-2</v>
      </c>
      <c r="G85" s="87">
        <v>1.7999171414934442E-2</v>
      </c>
      <c r="H85" s="87">
        <v>2.5905572084189973E-2</v>
      </c>
      <c r="I85" s="87">
        <v>1.8981495187236536E-2</v>
      </c>
      <c r="J85" s="88">
        <v>1.5182329463664365E-2</v>
      </c>
    </row>
    <row r="86" spans="1:10" ht="15.75" x14ac:dyDescent="0.2">
      <c r="A86" s="84" t="s">
        <v>139</v>
      </c>
      <c r="B86" s="81">
        <v>1.4306369258256369E-2</v>
      </c>
      <c r="C86" s="81">
        <v>2.6463357393401502E-2</v>
      </c>
      <c r="D86" s="81">
        <v>1.3783882025789517E-2</v>
      </c>
      <c r="E86" s="81">
        <v>9.7844284930887326E-3</v>
      </c>
      <c r="F86" s="81">
        <v>9.596965625029482E-3</v>
      </c>
      <c r="G86" s="82">
        <v>1.7981427686921722E-2</v>
      </c>
      <c r="H86" s="82">
        <v>1.9387337013294616E-2</v>
      </c>
      <c r="I86" s="82">
        <v>2.7714429249898823E-2</v>
      </c>
      <c r="J86" s="83">
        <v>1.7645578972999221E-2</v>
      </c>
    </row>
    <row r="87" spans="1:10" ht="15.75" x14ac:dyDescent="0.2">
      <c r="A87" s="84" t="s">
        <v>140</v>
      </c>
      <c r="B87" s="81">
        <v>9.33414812960171E-3</v>
      </c>
      <c r="C87" s="81">
        <v>9.3834508217258607E-3</v>
      </c>
      <c r="D87" s="81">
        <v>6.0433257744727763E-3</v>
      </c>
      <c r="E87" s="81">
        <v>7.174421035319639E-3</v>
      </c>
      <c r="F87" s="81">
        <v>8.9529504577691103E-3</v>
      </c>
      <c r="G87" s="82">
        <v>1.3299074839867421E-2</v>
      </c>
      <c r="H87" s="82">
        <v>2.2206524423421064E-2</v>
      </c>
      <c r="I87" s="82">
        <v>1.6149284824049988E-2</v>
      </c>
      <c r="J87" s="83">
        <v>1.1608909577172593E-2</v>
      </c>
    </row>
    <row r="88" spans="1:10" ht="15.75" x14ac:dyDescent="0.2">
      <c r="A88" s="84" t="s">
        <v>141</v>
      </c>
      <c r="B88" s="81">
        <v>3.0359267066581767E-2</v>
      </c>
      <c r="C88" s="81">
        <v>3.4576636334852112E-2</v>
      </c>
      <c r="D88" s="81">
        <v>2.5808276474022073E-2</v>
      </c>
      <c r="E88" s="81">
        <v>1.3756289062174973E-2</v>
      </c>
      <c r="F88" s="81">
        <v>5.075823905821366E-3</v>
      </c>
      <c r="G88" s="82">
        <v>8.1021465298054644E-3</v>
      </c>
      <c r="H88" s="82">
        <v>1.1144567435209822E-2</v>
      </c>
      <c r="I88" s="82">
        <v>1.3422773819243039E-2</v>
      </c>
      <c r="J88" s="83">
        <v>1.5304121915245876E-2</v>
      </c>
    </row>
    <row r="89" spans="1:10" ht="15.75" x14ac:dyDescent="0.2">
      <c r="A89" s="84" t="s">
        <v>142</v>
      </c>
      <c r="B89" s="81">
        <v>1.0627199197935488E-2</v>
      </c>
      <c r="C89" s="81">
        <v>1.2280739610686842E-2</v>
      </c>
      <c r="D89" s="81">
        <v>4.7150281472123452E-3</v>
      </c>
      <c r="E89" s="81">
        <v>1.4488135947812196E-2</v>
      </c>
      <c r="F89" s="81">
        <v>5.116757335446631E-3</v>
      </c>
      <c r="G89" s="82">
        <v>1.5906632537279905E-2</v>
      </c>
      <c r="H89" s="82">
        <v>2.5089286463999824E-2</v>
      </c>
      <c r="I89" s="82">
        <v>3.1101101293621817E-2</v>
      </c>
      <c r="J89" s="83">
        <v>1.3772308421150183E-2</v>
      </c>
    </row>
    <row r="90" spans="1:10" ht="16.5" thickBot="1" x14ac:dyDescent="0.25">
      <c r="A90" s="85" t="s">
        <v>143</v>
      </c>
      <c r="B90" s="89">
        <v>1.4307950512219997E-2</v>
      </c>
      <c r="C90" s="89">
        <v>3.5968998421419277E-2</v>
      </c>
      <c r="D90" s="89">
        <v>1.2469402060460467E-2</v>
      </c>
      <c r="E90" s="89">
        <v>1.4438283051136648E-2</v>
      </c>
      <c r="F90" s="89">
        <v>5.4668793900985767E-3</v>
      </c>
      <c r="G90" s="90">
        <v>2.6596833255772008E-2</v>
      </c>
      <c r="H90" s="90">
        <v>2.3476393850671757E-2</v>
      </c>
      <c r="I90" s="90">
        <v>2.7655115874613591E-2</v>
      </c>
      <c r="J90" s="91">
        <v>1.9398340967402623E-2</v>
      </c>
    </row>
    <row r="91" spans="1:10" ht="15.75" thickBot="1" x14ac:dyDescent="0.25">
      <c r="A91" s="92" t="s">
        <v>6</v>
      </c>
      <c r="B91" s="93">
        <v>0</v>
      </c>
      <c r="C91" s="93">
        <v>0</v>
      </c>
      <c r="D91" s="93">
        <v>0</v>
      </c>
      <c r="E91" s="93">
        <v>0</v>
      </c>
      <c r="F91" s="93">
        <v>0</v>
      </c>
      <c r="G91" s="94">
        <v>0</v>
      </c>
      <c r="H91" s="94">
        <v>0</v>
      </c>
      <c r="I91" s="94">
        <v>0</v>
      </c>
      <c r="J91" s="95">
        <v>0</v>
      </c>
    </row>
    <row r="92" spans="1:10" ht="15" customHeight="1" x14ac:dyDescent="0.2">
      <c r="A92" s="96" t="s">
        <v>5</v>
      </c>
      <c r="B92" s="97">
        <v>2.5045393485503335E-2</v>
      </c>
      <c r="C92" s="97">
        <v>3.4774381260194519E-2</v>
      </c>
      <c r="D92" s="97">
        <v>2.6041131589278756E-2</v>
      </c>
      <c r="E92" s="97">
        <v>1.6652343947315795E-2</v>
      </c>
      <c r="F92" s="97">
        <v>1.0145565968149349E-2</v>
      </c>
      <c r="G92" s="98">
        <v>1.1067278311278341E-2</v>
      </c>
      <c r="H92" s="98">
        <v>1.513323435879175E-2</v>
      </c>
      <c r="I92" s="98">
        <v>1.9520146629686295E-2</v>
      </c>
      <c r="J92" s="88">
        <v>1.8195752915557018E-2</v>
      </c>
    </row>
    <row r="93" spans="1:10" ht="30" customHeight="1" x14ac:dyDescent="0.2">
      <c r="A93" s="119" t="str">
        <f>IFERROR(INDEX(Footnotes!$D:$D,MATCH(Footnotes!$B$22,Footnotes!$B:$B,0)),"")</f>
        <v>Participation rate refers to the proportion of general population that are NDIS participants.</v>
      </c>
      <c r="B93" s="119"/>
      <c r="C93" s="119"/>
      <c r="D93" s="119"/>
      <c r="E93" s="119"/>
      <c r="F93" s="119"/>
      <c r="G93" s="119"/>
      <c r="H93" s="119"/>
      <c r="I93" s="119"/>
      <c r="J93" s="119"/>
    </row>
    <row r="94" spans="1:10" ht="12.6" customHeight="1" x14ac:dyDescent="0.2">
      <c r="A94" s="117" t="s">
        <v>55</v>
      </c>
      <c r="B94" s="117"/>
      <c r="C94" s="117"/>
      <c r="D94" s="117"/>
      <c r="E94" s="117"/>
      <c r="F94" s="117"/>
      <c r="G94" s="117"/>
      <c r="H94" s="117"/>
      <c r="I94" s="117"/>
      <c r="J94" s="117"/>
    </row>
  </sheetData>
  <mergeCells count="3">
    <mergeCell ref="A93:J93"/>
    <mergeCell ref="A1:XFD1"/>
    <mergeCell ref="A94:J94"/>
  </mergeCells>
  <conditionalFormatting sqref="A93">
    <cfRule type="containsErrors" dxfId="14" priority="1">
      <formula>ISERROR(A93)</formula>
    </cfRule>
  </conditionalFormatting>
  <hyperlinks>
    <hyperlink ref="A94" location="TableOfContents!A1" display="Back to Table of Contents" xr:uid="{A09C1D10-F248-40D4-939A-9585863441E3}"/>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89DCF49E04054D83F07CF1F0166419" ma:contentTypeVersion="7" ma:contentTypeDescription="Create a new document." ma:contentTypeScope="" ma:versionID="6d04acffbee60f005b272f58aa3161e6">
  <xsd:schema xmlns:xsd="http://www.w3.org/2001/XMLSchema" xmlns:xs="http://www.w3.org/2001/XMLSchema" xmlns:p="http://schemas.microsoft.com/office/2006/metadata/properties" xmlns:ns2="598f2c18-e06f-4cdd-b3aa-9527d754e7cc" xmlns:ns3="b6a04096-66d6-4d5f-9867-b21bc58e745a" targetNamespace="http://schemas.microsoft.com/office/2006/metadata/properties" ma:root="true" ma:fieldsID="e49f1bb8f2a2d694e0cacd7a86c9873f" ns2:_="" ns3:_="">
    <xsd:import namespace="598f2c18-e06f-4cdd-b3aa-9527d754e7cc"/>
    <xsd:import namespace="b6a04096-66d6-4d5f-9867-b21bc58e745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8f2c18-e06f-4cdd-b3aa-9527d754e7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6a04096-66d6-4d5f-9867-b21bc58e745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890FE9-D175-4624-BB42-7F5364FD78C8}"/>
</file>

<file path=customXml/itemProps2.xml><?xml version="1.0" encoding="utf-8"?>
<ds:datastoreItem xmlns:ds="http://schemas.openxmlformats.org/officeDocument/2006/customXml" ds:itemID="{955AB701-05F3-45C3-8CBD-3E48A4BB4B01}"/>
</file>

<file path=customXml/itemProps3.xml><?xml version="1.0" encoding="utf-8"?>
<ds:datastoreItem xmlns:ds="http://schemas.openxmlformats.org/officeDocument/2006/customXml" ds:itemID="{D434AE4D-E508-4ABC-8CD2-CEFDD7EA08E3}"/>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51</vt:i4>
      </vt:variant>
    </vt:vector>
  </HeadingPairs>
  <TitlesOfParts>
    <vt:vector size="60" baseType="lpstr">
      <vt:lpstr>Footnotes</vt:lpstr>
      <vt:lpstr>Intro</vt:lpstr>
      <vt:lpstr>TableOfContents</vt:lpstr>
      <vt:lpstr>Table1</vt:lpstr>
      <vt:lpstr>Table2</vt:lpstr>
      <vt:lpstr>Table3</vt:lpstr>
      <vt:lpstr>Table4</vt:lpstr>
      <vt:lpstr>Table5</vt:lpstr>
      <vt:lpstr>Table6</vt:lpstr>
      <vt:lpstr>e_fn008</vt:lpstr>
      <vt:lpstr>e_fn009</vt:lpstr>
      <vt:lpstr>e_fn010</vt:lpstr>
      <vt:lpstr>e_fn011</vt:lpstr>
      <vt:lpstr>e_fn012</vt:lpstr>
      <vt:lpstr>e_fn013</vt:lpstr>
      <vt:lpstr>e_fn014</vt:lpstr>
      <vt:lpstr>e_fn015</vt:lpstr>
      <vt:lpstr>e_fn016</vt:lpstr>
      <vt:lpstr>e_fn017</vt:lpstr>
      <vt:lpstr>e_fn018</vt:lpstr>
      <vt:lpstr>e_fn019</vt:lpstr>
      <vt:lpstr>e_fn020</vt:lpstr>
      <vt:lpstr>e_fn021</vt:lpstr>
      <vt:lpstr>e_fn022</vt:lpstr>
      <vt:lpstr>e_fn023</vt:lpstr>
      <vt:lpstr>e_fn024</vt:lpstr>
      <vt:lpstr>e_fn025</vt:lpstr>
      <vt:lpstr>e_fn026</vt:lpstr>
      <vt:lpstr>e_fn027</vt:lpstr>
      <vt:lpstr>e_fn028</vt:lpstr>
      <vt:lpstr>e_fn029</vt:lpstr>
      <vt:lpstr>e_fn030</vt:lpstr>
      <vt:lpstr>e_fn031</vt:lpstr>
      <vt:lpstr>e_fn032</vt:lpstr>
      <vt:lpstr>e_fn033</vt:lpstr>
      <vt:lpstr>e_fn034</vt:lpstr>
      <vt:lpstr>e_fn035</vt:lpstr>
      <vt:lpstr>e_fn036</vt:lpstr>
      <vt:lpstr>e_fn037</vt:lpstr>
      <vt:lpstr>e_fn038</vt:lpstr>
      <vt:lpstr>e_fn039</vt:lpstr>
      <vt:lpstr>e_fn040</vt:lpstr>
      <vt:lpstr>e_fn041</vt:lpstr>
      <vt:lpstr>e_fn042</vt:lpstr>
      <vt:lpstr>e_fn043</vt:lpstr>
      <vt:lpstr>e_fn044</vt:lpstr>
      <vt:lpstr>e_fn045</vt:lpstr>
      <vt:lpstr>e_fn046</vt:lpstr>
      <vt:lpstr>n_t001c</vt:lpstr>
      <vt:lpstr>n_t001h</vt:lpstr>
      <vt:lpstr>n_t002c</vt:lpstr>
      <vt:lpstr>n_t002h</vt:lpstr>
      <vt:lpstr>n_t003c</vt:lpstr>
      <vt:lpstr>n_t003h</vt:lpstr>
      <vt:lpstr>n_t004c</vt:lpstr>
      <vt:lpstr>n_t004h</vt:lpstr>
      <vt:lpstr>n_t005c</vt:lpstr>
      <vt:lpstr>n_t005h</vt:lpstr>
      <vt:lpstr>n_t006c</vt:lpstr>
      <vt:lpstr>n_t006h</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2022-10-12T05:25:52Z</cp:lastPrinted>
  <dcterms:created xsi:type="dcterms:W3CDTF">2022-04-27T23:38:01Z</dcterms:created>
  <dcterms:modified xsi:type="dcterms:W3CDTF">2023-02-09T23:10:31Z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b83f8d7-e91f-4eee-a336-52a8061c0503_Enabled">
    <vt:lpwstr>true</vt:lpwstr>
  </property>
  <property fmtid="{D5CDD505-2E9C-101B-9397-08002B2CF9AE}" pid="3" name="MSIP_Label_2b83f8d7-e91f-4eee-a336-52a8061c0503_SetDate">
    <vt:lpwstr>2023-01-03T02:16:37Z</vt:lpwstr>
  </property>
  <property fmtid="{D5CDD505-2E9C-101B-9397-08002B2CF9AE}" pid="4" name="MSIP_Label_2b83f8d7-e91f-4eee-a336-52a8061c0503_Method">
    <vt:lpwstr>Privileged</vt:lpwstr>
  </property>
  <property fmtid="{D5CDD505-2E9C-101B-9397-08002B2CF9AE}" pid="5" name="MSIP_Label_2b83f8d7-e91f-4eee-a336-52a8061c0503_Name">
    <vt:lpwstr>OFFICIAL</vt:lpwstr>
  </property>
  <property fmtid="{D5CDD505-2E9C-101B-9397-08002B2CF9AE}" pid="6" name="MSIP_Label_2b83f8d7-e91f-4eee-a336-52a8061c0503_SiteId">
    <vt:lpwstr>cd778b65-752d-454a-87cf-b9990fe58993</vt:lpwstr>
  </property>
  <property fmtid="{D5CDD505-2E9C-101B-9397-08002B2CF9AE}" pid="7" name="MSIP_Label_2b83f8d7-e91f-4eee-a336-52a8061c0503_ActionId">
    <vt:lpwstr>5709245b-eb65-40c1-a1ff-4cc7d7aa29af</vt:lpwstr>
  </property>
  <property fmtid="{D5CDD505-2E9C-101B-9397-08002B2CF9AE}" pid="8" name="MSIP_Label_2b83f8d7-e91f-4eee-a336-52a8061c0503_ContentBits">
    <vt:lpwstr>0</vt:lpwstr>
  </property>
  <property fmtid="{D5CDD505-2E9C-101B-9397-08002B2CF9AE}" pid="9" name="ContentTypeId">
    <vt:lpwstr>0x010100B489DCF49E04054D83F07CF1F0166419</vt:lpwstr>
  </property>
</Properties>
</file>